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epo.es\DEPO\USUARIOS\angel.prado\Escritorio\Simulador Plusvalias\"/>
    </mc:Choice>
  </mc:AlternateContent>
  <workbookProtection workbookAlgorithmName="SHA-512" workbookHashValue="jTSOzeXuIKLlYn9mNd3N4CfI6jksBRrPe5I651H0O8pExFOLOeBVsx/P2rWZ9b/tFg6uXQo3Z5+oAB/iWOJIVg==" workbookSaltValue="6LqeHuRCViI3MZMr3aedbg==" workbookSpinCount="100000" lockStructure="1"/>
  <bookViews>
    <workbookView xWindow="0" yWindow="0" windowWidth="22260" windowHeight="12645"/>
  </bookViews>
  <sheets>
    <sheet name="Simulador" sheetId="2" r:id="rId1"/>
    <sheet name="Sistema de tablas" sheetId="4" state="hidden" r:id="rId2"/>
    <sheet name="Base de datos" sheetId="1" state="hidden" r:id="rId3"/>
  </sheets>
  <definedNames>
    <definedName name="_xlnm._FilterDatabase" localSheetId="2" hidden="1">'Base de datos'!$C$1:$H$568</definedName>
    <definedName name="Z_AFE54ADF_62A4_4840_AA92_13ACB946BB86_.wvu.FilterData" localSheetId="2" hidden="1">'Base de datos'!$C$1:$H$568</definedName>
  </definedNames>
  <calcPr calcId="162913"/>
  <customWorkbookViews>
    <customWorkbookView name="María Barreiro Tosar - Vista personalizada" guid="{AFE54ADF-62A4-4840-AA92-13ACB946BB86}"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2" l="1"/>
  <c r="L10" i="2"/>
  <c r="K10" i="2" l="1"/>
  <c r="F21" i="2" l="1"/>
  <c r="R11" i="2" l="1"/>
  <c r="G21" i="2"/>
  <c r="R13" i="2" l="1"/>
  <c r="R15" i="2" s="1"/>
  <c r="K27" i="2" s="1"/>
  <c r="L27" i="2" l="1"/>
  <c r="M30" i="2" s="1"/>
  <c r="I11" i="4"/>
  <c r="H11" i="4"/>
  <c r="E11" i="4"/>
  <c r="D11" i="4"/>
  <c r="F11" i="4" s="1"/>
  <c r="I13" i="4"/>
  <c r="I14" i="4"/>
  <c r="I15" i="4"/>
  <c r="I16" i="4"/>
  <c r="I17" i="4"/>
  <c r="I18" i="4"/>
  <c r="I19" i="4"/>
  <c r="I20" i="4"/>
  <c r="I21" i="4"/>
  <c r="I22" i="4"/>
  <c r="I23" i="4"/>
  <c r="I24" i="4"/>
  <c r="I25" i="4"/>
  <c r="I26" i="4"/>
  <c r="I27" i="4"/>
  <c r="I28" i="4"/>
  <c r="I29" i="4"/>
  <c r="I30" i="4"/>
  <c r="I31" i="4"/>
  <c r="H13" i="4"/>
  <c r="H14" i="4"/>
  <c r="H15" i="4"/>
  <c r="H16" i="4"/>
  <c r="H17" i="4"/>
  <c r="H18" i="4"/>
  <c r="H19" i="4"/>
  <c r="H20" i="4"/>
  <c r="H21" i="4"/>
  <c r="H22" i="4"/>
  <c r="H23" i="4"/>
  <c r="H24" i="4"/>
  <c r="H25" i="4"/>
  <c r="H26" i="4"/>
  <c r="H27" i="4"/>
  <c r="H28" i="4"/>
  <c r="H29" i="4"/>
  <c r="H30" i="4"/>
  <c r="H31" i="4"/>
  <c r="E13" i="4"/>
  <c r="E14" i="4"/>
  <c r="E15" i="4"/>
  <c r="E16" i="4"/>
  <c r="E17" i="4"/>
  <c r="E18" i="4"/>
  <c r="E19" i="4"/>
  <c r="E20" i="4"/>
  <c r="E21" i="4"/>
  <c r="E22" i="4"/>
  <c r="E23" i="4"/>
  <c r="E24" i="4"/>
  <c r="E25" i="4"/>
  <c r="E26" i="4"/>
  <c r="E27" i="4"/>
  <c r="E28" i="4"/>
  <c r="E29" i="4"/>
  <c r="E30" i="4"/>
  <c r="E31" i="4"/>
  <c r="D13" i="4"/>
  <c r="D14" i="4"/>
  <c r="D15" i="4"/>
  <c r="D16" i="4"/>
  <c r="D17" i="4"/>
  <c r="D18" i="4"/>
  <c r="D19" i="4"/>
  <c r="D20" i="4"/>
  <c r="D21" i="4"/>
  <c r="D22" i="4"/>
  <c r="D23" i="4"/>
  <c r="D24" i="4"/>
  <c r="D25" i="4"/>
  <c r="D26" i="4"/>
  <c r="D27" i="4"/>
  <c r="D28" i="4"/>
  <c r="D29" i="4"/>
  <c r="D30" i="4"/>
  <c r="D31" i="4"/>
  <c r="I12" i="4"/>
  <c r="H12" i="4"/>
  <c r="E12" i="4"/>
  <c r="D12" i="4"/>
  <c r="F13" i="4" l="1"/>
  <c r="J31" i="4"/>
  <c r="J27" i="4"/>
  <c r="J23" i="4"/>
  <c r="J19" i="4"/>
  <c r="J15" i="4"/>
  <c r="F29" i="4"/>
  <c r="F25" i="4"/>
  <c r="F21" i="4"/>
  <c r="F17" i="4"/>
  <c r="F12" i="4"/>
  <c r="J11" i="4"/>
  <c r="J16" i="4"/>
  <c r="F31" i="4"/>
  <c r="L31" i="4" s="1"/>
  <c r="F19" i="4"/>
  <c r="J21" i="4"/>
  <c r="J13" i="4"/>
  <c r="L13" i="4" s="1"/>
  <c r="F27" i="4"/>
  <c r="F15" i="4"/>
  <c r="J29" i="4"/>
  <c r="J17" i="4"/>
  <c r="F30" i="4"/>
  <c r="F26" i="4"/>
  <c r="F22" i="4"/>
  <c r="F18" i="4"/>
  <c r="F14" i="4"/>
  <c r="J28" i="4"/>
  <c r="J24" i="4"/>
  <c r="J20" i="4"/>
  <c r="F23" i="4"/>
  <c r="J25" i="4"/>
  <c r="J12" i="4"/>
  <c r="F28" i="4"/>
  <c r="F24" i="4"/>
  <c r="F20" i="4"/>
  <c r="F16" i="4"/>
  <c r="J30" i="4"/>
  <c r="J26" i="4"/>
  <c r="J22" i="4"/>
  <c r="J18" i="4"/>
  <c r="J14" i="4"/>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2" i="1"/>
  <c r="L23" i="4" l="1"/>
  <c r="L27" i="4"/>
  <c r="L25" i="4"/>
  <c r="L15" i="4"/>
  <c r="L19" i="4"/>
  <c r="L17" i="4"/>
  <c r="L29" i="4"/>
  <c r="L21" i="4"/>
  <c r="F34" i="4"/>
  <c r="L11" i="4"/>
  <c r="J34" i="4"/>
  <c r="L12" i="4"/>
  <c r="L22" i="4"/>
  <c r="L14" i="4"/>
  <c r="L30" i="4"/>
  <c r="L26" i="4"/>
  <c r="L28" i="4"/>
  <c r="L18" i="4"/>
  <c r="L16" i="4"/>
  <c r="L20" i="4"/>
  <c r="L24" i="4"/>
  <c r="L34" i="4" l="1"/>
  <c r="K14" i="2"/>
  <c r="M17" i="2" s="1"/>
  <c r="A3" i="1"/>
  <c r="A4" i="1" s="1"/>
  <c r="A5" i="1" s="1"/>
  <c r="A6" i="1" s="1"/>
  <c r="A7" i="1" s="1"/>
  <c r="A8" i="1" s="1"/>
  <c r="A9" i="1" s="1"/>
  <c r="A10" i="1" s="1"/>
  <c r="A11" i="1" s="1"/>
  <c r="A12" i="1" s="1"/>
  <c r="A13" i="1" s="1"/>
  <c r="A14" i="1" s="1"/>
  <c r="A15" i="1" s="1"/>
  <c r="A16" i="1" s="1"/>
  <c r="A17" i="1" s="1"/>
  <c r="A18" i="1" s="1"/>
  <c r="A19" i="1" s="1"/>
  <c r="A20" i="1" s="1"/>
  <c r="A21" i="1" s="1"/>
  <c r="A22" i="1" s="1"/>
  <c r="A24" i="1"/>
  <c r="A25" i="1" s="1"/>
  <c r="A26" i="1" s="1"/>
  <c r="A27" i="1" s="1"/>
  <c r="A28" i="1"/>
  <c r="A29" i="1" s="1"/>
  <c r="A30" i="1" s="1"/>
  <c r="A31" i="1" s="1"/>
  <c r="A32" i="1"/>
  <c r="A33" i="1" s="1"/>
  <c r="A34" i="1" s="1"/>
  <c r="A35" i="1" s="1"/>
  <c r="A36" i="1" s="1"/>
  <c r="A37" i="1" s="1"/>
  <c r="A38" i="1" s="1"/>
  <c r="A39" i="1" s="1"/>
  <c r="A40" i="1" s="1"/>
  <c r="A41" i="1" s="1"/>
  <c r="A42" i="1" s="1"/>
  <c r="A43" i="1" s="1"/>
  <c r="A45" i="1"/>
  <c r="A46" i="1" s="1"/>
  <c r="A47" i="1" s="1"/>
  <c r="A48" i="1" s="1"/>
  <c r="A49" i="1" s="1"/>
  <c r="A50" i="1" s="1"/>
  <c r="A51" i="1" s="1"/>
  <c r="A52" i="1" s="1"/>
  <c r="A53" i="1" s="1"/>
  <c r="A54" i="1" s="1"/>
  <c r="A55" i="1" s="1"/>
  <c r="A56" i="1" s="1"/>
  <c r="A57" i="1" s="1"/>
  <c r="A58" i="1" s="1"/>
  <c r="A59" i="1" s="1"/>
  <c r="A60" i="1" s="1"/>
  <c r="A61" i="1" s="1"/>
  <c r="A62" i="1" s="1"/>
  <c r="A63" i="1" s="1"/>
  <c r="A64" i="1" s="1"/>
  <c r="A66" i="1"/>
  <c r="A67" i="1" s="1"/>
  <c r="A68" i="1" s="1"/>
  <c r="A69" i="1" s="1"/>
  <c r="A70" i="1" s="1"/>
  <c r="A71" i="1" s="1"/>
  <c r="A72" i="1" s="1"/>
  <c r="A73" i="1" s="1"/>
  <c r="A74" i="1" s="1"/>
  <c r="A75" i="1" s="1"/>
  <c r="A76" i="1" s="1"/>
  <c r="A77" i="1" s="1"/>
  <c r="A78" i="1" s="1"/>
  <c r="A79" i="1" s="1"/>
  <c r="A80" i="1" s="1"/>
  <c r="A81" i="1" s="1"/>
  <c r="A82" i="1" s="1"/>
  <c r="A83" i="1" s="1"/>
  <c r="A84" i="1" s="1"/>
  <c r="A85" i="1" s="1"/>
  <c r="A87" i="1"/>
  <c r="A88" i="1" s="1"/>
  <c r="A89" i="1" s="1"/>
  <c r="A90" i="1" s="1"/>
  <c r="A91" i="1" s="1"/>
  <c r="A92" i="1" s="1"/>
  <c r="A93" i="1" s="1"/>
  <c r="A94" i="1" s="1"/>
  <c r="A95" i="1" s="1"/>
  <c r="A96" i="1" s="1"/>
  <c r="A97" i="1" s="1"/>
  <c r="A98" i="1" s="1"/>
  <c r="A99" i="1" s="1"/>
  <c r="A100" i="1" s="1"/>
  <c r="A101" i="1" s="1"/>
  <c r="A102" i="1" s="1"/>
  <c r="A103" i="1" s="1"/>
  <c r="A104" i="1" s="1"/>
  <c r="A105" i="1" s="1"/>
  <c r="A106" i="1" s="1"/>
  <c r="A108" i="1"/>
  <c r="A109" i="1" s="1"/>
  <c r="A110" i="1" s="1"/>
  <c r="A111" i="1" s="1"/>
  <c r="A112" i="1"/>
  <c r="A113" i="1" s="1"/>
  <c r="A114" i="1" s="1"/>
  <c r="A115" i="1" s="1"/>
  <c r="A116" i="1"/>
  <c r="A117" i="1" s="1"/>
  <c r="A118" i="1" s="1"/>
  <c r="A119" i="1" s="1"/>
  <c r="A120" i="1" s="1"/>
  <c r="A121" i="1" s="1"/>
  <c r="A122" i="1" s="1"/>
  <c r="A123" i="1" s="1"/>
  <c r="A124" i="1" s="1"/>
  <c r="A125" i="1" s="1"/>
  <c r="A126" i="1" s="1"/>
  <c r="A127" i="1" s="1"/>
  <c r="A129" i="1"/>
  <c r="A130" i="1" s="1"/>
  <c r="A131" i="1" s="1"/>
  <c r="A132" i="1" s="1"/>
  <c r="A133" i="1" s="1"/>
  <c r="A134" i="1" s="1"/>
  <c r="A135" i="1" s="1"/>
  <c r="A136" i="1" s="1"/>
  <c r="A137" i="1" s="1"/>
  <c r="A138" i="1" s="1"/>
  <c r="A139" i="1" s="1"/>
  <c r="A140" i="1" s="1"/>
  <c r="A141" i="1" s="1"/>
  <c r="A142" i="1" s="1"/>
  <c r="A143" i="1" s="1"/>
  <c r="A144" i="1" s="1"/>
  <c r="A145" i="1" s="1"/>
  <c r="A146" i="1" s="1"/>
  <c r="A147" i="1" s="1"/>
  <c r="A148" i="1"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1" i="1"/>
  <c r="A172" i="1" s="1"/>
  <c r="A173" i="1" s="1"/>
  <c r="A174" i="1" s="1"/>
  <c r="A175" i="1" s="1"/>
  <c r="A176" i="1" s="1"/>
  <c r="A177" i="1" s="1"/>
  <c r="A178" i="1" s="1"/>
  <c r="A179" i="1" s="1"/>
  <c r="A180" i="1" s="1"/>
  <c r="A181" i="1" s="1"/>
  <c r="A182" i="1" s="1"/>
  <c r="A183" i="1" s="1"/>
  <c r="A184" i="1" s="1"/>
  <c r="A185" i="1" s="1"/>
  <c r="A186" i="1" s="1"/>
  <c r="A187" i="1" s="1"/>
  <c r="A188" i="1" s="1"/>
  <c r="A189" i="1" s="1"/>
  <c r="A190" i="1" s="1"/>
  <c r="A192" i="1"/>
  <c r="A193" i="1" s="1"/>
  <c r="A194" i="1" s="1"/>
  <c r="A195" i="1" s="1"/>
  <c r="A196" i="1"/>
  <c r="A197" i="1" s="1"/>
  <c r="A198" i="1" s="1"/>
  <c r="A199" i="1" s="1"/>
  <c r="A200" i="1"/>
  <c r="A201" i="1" s="1"/>
  <c r="A202" i="1" s="1"/>
  <c r="A203" i="1" s="1"/>
  <c r="A204" i="1" s="1"/>
  <c r="A205" i="1" s="1"/>
  <c r="A206" i="1" s="1"/>
  <c r="A207" i="1" s="1"/>
  <c r="A208" i="1" s="1"/>
  <c r="A209" i="1" s="1"/>
  <c r="A210" i="1" s="1"/>
  <c r="A211" i="1" s="1"/>
  <c r="A213" i="1"/>
  <c r="A214" i="1" s="1"/>
  <c r="A215" i="1" s="1"/>
  <c r="A216" i="1" s="1"/>
  <c r="A217" i="1" s="1"/>
  <c r="A218" i="1" s="1"/>
  <c r="A219" i="1" s="1"/>
  <c r="A220" i="1" s="1"/>
  <c r="A221" i="1" s="1"/>
  <c r="A222" i="1" s="1"/>
  <c r="A223" i="1" s="1"/>
  <c r="A224" i="1" s="1"/>
  <c r="A225" i="1" s="1"/>
  <c r="A226" i="1" s="1"/>
  <c r="A227" i="1" s="1"/>
  <c r="A228" i="1" s="1"/>
  <c r="A229" i="1" s="1"/>
  <c r="A230" i="1" s="1"/>
  <c r="A231" i="1" s="1"/>
  <c r="A232" i="1" s="1"/>
  <c r="A234" i="1"/>
  <c r="A235" i="1" s="1"/>
  <c r="A236" i="1" s="1"/>
  <c r="A237" i="1" s="1"/>
  <c r="A238" i="1"/>
  <c r="A239" i="1" s="1"/>
  <c r="A240" i="1" s="1"/>
  <c r="A241" i="1" s="1"/>
  <c r="A242" i="1" s="1"/>
  <c r="A243" i="1" s="1"/>
  <c r="A244" i="1" s="1"/>
  <c r="A245" i="1" s="1"/>
  <c r="A246" i="1" s="1"/>
  <c r="A247" i="1" s="1"/>
  <c r="A248" i="1" s="1"/>
  <c r="A249" i="1" s="1"/>
  <c r="A250" i="1" s="1"/>
  <c r="A251" i="1" s="1"/>
  <c r="A252" i="1" s="1"/>
  <c r="A253" i="1" s="1"/>
  <c r="A255" i="1"/>
  <c r="A256" i="1" s="1"/>
  <c r="A257" i="1" s="1"/>
  <c r="A258" i="1" s="1"/>
  <c r="A259" i="1" s="1"/>
  <c r="A260" i="1" s="1"/>
  <c r="A261" i="1" s="1"/>
  <c r="A262" i="1" s="1"/>
  <c r="A263" i="1" s="1"/>
  <c r="A264" i="1" s="1"/>
  <c r="A265" i="1" s="1"/>
  <c r="A266" i="1" s="1"/>
  <c r="A267" i="1" s="1"/>
  <c r="A268" i="1" s="1"/>
  <c r="A269" i="1" s="1"/>
  <c r="A270" i="1" s="1"/>
  <c r="A271" i="1" s="1"/>
  <c r="A272" i="1" s="1"/>
  <c r="A273" i="1" s="1"/>
  <c r="A274" i="1" s="1"/>
  <c r="A276" i="1"/>
  <c r="A277" i="1" s="1"/>
  <c r="A278" i="1" s="1"/>
  <c r="A279" i="1" s="1"/>
  <c r="A280" i="1" s="1"/>
  <c r="A281" i="1" s="1"/>
  <c r="A282" i="1" s="1"/>
  <c r="A283" i="1" s="1"/>
  <c r="A284" i="1" s="1"/>
  <c r="A285" i="1" s="1"/>
  <c r="A286" i="1" s="1"/>
  <c r="A287" i="1" s="1"/>
  <c r="A288" i="1" s="1"/>
  <c r="A289" i="1" s="1"/>
  <c r="A290" i="1" s="1"/>
  <c r="A291" i="1" s="1"/>
  <c r="A292" i="1" s="1"/>
  <c r="A293" i="1" s="1"/>
  <c r="A294" i="1" s="1"/>
  <c r="A295" i="1" s="1"/>
  <c r="A297" i="1"/>
  <c r="A298" i="1" s="1"/>
  <c r="A299" i="1" s="1"/>
  <c r="A300" i="1" s="1"/>
  <c r="A301" i="1" s="1"/>
  <c r="A302" i="1" s="1"/>
  <c r="A303" i="1" s="1"/>
  <c r="A304" i="1" s="1"/>
  <c r="A305" i="1" s="1"/>
  <c r="A306" i="1" s="1"/>
  <c r="A307" i="1" s="1"/>
  <c r="A308" i="1" s="1"/>
  <c r="A309" i="1" s="1"/>
  <c r="A310" i="1" s="1"/>
  <c r="A311" i="1" s="1"/>
  <c r="A312" i="1" s="1"/>
  <c r="A313" i="1" s="1"/>
  <c r="A314" i="1" s="1"/>
  <c r="A315" i="1" s="1"/>
  <c r="A316" i="1" s="1"/>
  <c r="A318" i="1"/>
  <c r="A319" i="1" s="1"/>
  <c r="A320" i="1" s="1"/>
  <c r="A321" i="1" s="1"/>
  <c r="A322" i="1" s="1"/>
  <c r="A323" i="1" s="1"/>
  <c r="A324" i="1" s="1"/>
  <c r="A325" i="1" s="1"/>
  <c r="A326" i="1" s="1"/>
  <c r="A327" i="1" s="1"/>
  <c r="A328" i="1" s="1"/>
  <c r="A329" i="1" s="1"/>
  <c r="A330" i="1" s="1"/>
  <c r="A331" i="1" s="1"/>
  <c r="A332" i="1" s="1"/>
  <c r="A333" i="1" s="1"/>
  <c r="A334" i="1" s="1"/>
  <c r="A335" i="1" s="1"/>
  <c r="A336" i="1" s="1"/>
  <c r="A337" i="1" s="1"/>
  <c r="A339" i="1"/>
  <c r="A340" i="1" s="1"/>
  <c r="A341" i="1" s="1"/>
  <c r="A342" i="1" s="1"/>
  <c r="A343" i="1" s="1"/>
  <c r="A344" i="1" s="1"/>
  <c r="A345" i="1" s="1"/>
  <c r="A346" i="1" s="1"/>
  <c r="A347" i="1" s="1"/>
  <c r="A348" i="1" s="1"/>
  <c r="A349" i="1" s="1"/>
  <c r="A350" i="1" s="1"/>
  <c r="A351" i="1" s="1"/>
  <c r="A352" i="1" s="1"/>
  <c r="A353" i="1" s="1"/>
  <c r="A354" i="1" s="1"/>
  <c r="A355" i="1" s="1"/>
  <c r="A356" i="1" s="1"/>
  <c r="A357" i="1" s="1"/>
  <c r="A358" i="1" s="1"/>
  <c r="A360" i="1"/>
  <c r="A361" i="1"/>
  <c r="A362" i="1"/>
  <c r="A363" i="1" s="1"/>
  <c r="A364" i="1" s="1"/>
  <c r="A365" i="1" s="1"/>
  <c r="A366" i="1" s="1"/>
  <c r="A367" i="1" s="1"/>
  <c r="A368" i="1" s="1"/>
  <c r="A369" i="1" s="1"/>
  <c r="A370" i="1" s="1"/>
  <c r="A371" i="1" s="1"/>
  <c r="A372" i="1" s="1"/>
  <c r="A373" i="1" s="1"/>
  <c r="A374" i="1" s="1"/>
  <c r="A375" i="1" s="1"/>
  <c r="A376" i="1" s="1"/>
  <c r="A377" i="1" s="1"/>
  <c r="A378" i="1" s="1"/>
  <c r="A379" i="1" s="1"/>
  <c r="A381" i="1"/>
  <c r="A382" i="1" s="1"/>
  <c r="A383" i="1" s="1"/>
  <c r="A384" i="1" s="1"/>
  <c r="A385" i="1" s="1"/>
  <c r="A386" i="1" s="1"/>
  <c r="A387" i="1" s="1"/>
  <c r="A388" i="1" s="1"/>
  <c r="A389" i="1" s="1"/>
  <c r="A390" i="1" s="1"/>
  <c r="A391" i="1" s="1"/>
  <c r="A392" i="1" s="1"/>
  <c r="A393" i="1" s="1"/>
  <c r="A394" i="1" s="1"/>
  <c r="A395" i="1" s="1"/>
  <c r="A396" i="1" s="1"/>
  <c r="A397" i="1" s="1"/>
  <c r="A398" i="1" s="1"/>
  <c r="A399" i="1" s="1"/>
  <c r="A400" i="1" s="1"/>
  <c r="A402" i="1"/>
  <c r="A403" i="1" s="1"/>
  <c r="A404" i="1" s="1"/>
  <c r="A405" i="1" s="1"/>
  <c r="A406" i="1" s="1"/>
  <c r="A407" i="1" s="1"/>
  <c r="A408" i="1" s="1"/>
  <c r="A409" i="1" s="1"/>
  <c r="A410" i="1" s="1"/>
  <c r="A411" i="1" s="1"/>
  <c r="A412" i="1" s="1"/>
  <c r="A413" i="1" s="1"/>
  <c r="A414" i="1" s="1"/>
  <c r="A415" i="1" s="1"/>
  <c r="A416" i="1" s="1"/>
  <c r="A417" i="1" s="1"/>
  <c r="A418" i="1" s="1"/>
  <c r="A419" i="1" s="1"/>
  <c r="A420" i="1" s="1"/>
  <c r="A421" i="1" s="1"/>
  <c r="A423" i="1"/>
  <c r="A424" i="1"/>
  <c r="A425" i="1" s="1"/>
  <c r="A426" i="1" s="1"/>
  <c r="A427" i="1" s="1"/>
  <c r="A428" i="1" s="1"/>
  <c r="A429" i="1" s="1"/>
  <c r="A430" i="1" s="1"/>
  <c r="A431" i="1" s="1"/>
  <c r="A432" i="1" s="1"/>
  <c r="A433" i="1" s="1"/>
  <c r="A434" i="1" s="1"/>
  <c r="A435" i="1" s="1"/>
  <c r="A436" i="1" s="1"/>
  <c r="A437" i="1" s="1"/>
  <c r="A438" i="1" s="1"/>
  <c r="A439" i="1" s="1"/>
  <c r="A440" i="1" s="1"/>
  <c r="A441" i="1" s="1"/>
  <c r="A442" i="1" s="1"/>
  <c r="A444" i="1"/>
  <c r="A445" i="1"/>
  <c r="A446" i="1" s="1"/>
  <c r="A447" i="1" s="1"/>
  <c r="A448" i="1" s="1"/>
  <c r="A449" i="1" s="1"/>
  <c r="A450" i="1" s="1"/>
  <c r="A451" i="1" s="1"/>
  <c r="A452" i="1" s="1"/>
  <c r="A453" i="1" s="1"/>
  <c r="A454" i="1" s="1"/>
  <c r="A455" i="1" s="1"/>
  <c r="A456" i="1" s="1"/>
  <c r="A457" i="1" s="1"/>
  <c r="A458" i="1" s="1"/>
  <c r="A459" i="1" s="1"/>
  <c r="A460" i="1" s="1"/>
  <c r="A461" i="1" s="1"/>
  <c r="A462" i="1" s="1"/>
  <c r="A463" i="1" s="1"/>
  <c r="A465" i="1"/>
  <c r="A466" i="1" s="1"/>
  <c r="A467" i="1" s="1"/>
  <c r="A468" i="1" s="1"/>
  <c r="A469" i="1" s="1"/>
  <c r="A470" i="1" s="1"/>
  <c r="A471" i="1" s="1"/>
  <c r="A472" i="1" s="1"/>
  <c r="A473" i="1" s="1"/>
  <c r="A474" i="1" s="1"/>
  <c r="A475" i="1" s="1"/>
  <c r="A476" i="1" s="1"/>
  <c r="A477" i="1" s="1"/>
  <c r="A478" i="1" s="1"/>
  <c r="A479" i="1" s="1"/>
  <c r="A480" i="1" s="1"/>
  <c r="A481" i="1" s="1"/>
  <c r="A482" i="1" s="1"/>
  <c r="A483" i="1" s="1"/>
  <c r="A484" i="1" s="1"/>
  <c r="A486" i="1"/>
  <c r="A487" i="1"/>
  <c r="A488" i="1" s="1"/>
  <c r="A489" i="1" s="1"/>
  <c r="A490" i="1" s="1"/>
  <c r="A491" i="1" s="1"/>
  <c r="A492" i="1" s="1"/>
  <c r="A493" i="1" s="1"/>
  <c r="A494" i="1" s="1"/>
  <c r="A495" i="1" s="1"/>
  <c r="A496" i="1" s="1"/>
  <c r="A497" i="1" s="1"/>
  <c r="A498" i="1" s="1"/>
  <c r="A499" i="1" s="1"/>
  <c r="A500" i="1" s="1"/>
  <c r="A501" i="1" s="1"/>
  <c r="A502" i="1" s="1"/>
  <c r="A503" i="1" s="1"/>
  <c r="A504" i="1" s="1"/>
  <c r="A505" i="1" s="1"/>
  <c r="A507" i="1"/>
  <c r="A508" i="1" s="1"/>
  <c r="A509" i="1" s="1"/>
  <c r="A510" i="1" s="1"/>
  <c r="A511" i="1" s="1"/>
  <c r="A512" i="1" s="1"/>
  <c r="A513" i="1" s="1"/>
  <c r="A514" i="1" s="1"/>
  <c r="A515" i="1" s="1"/>
  <c r="A516" i="1" s="1"/>
  <c r="A517" i="1" s="1"/>
  <c r="A518" i="1" s="1"/>
  <c r="A519" i="1" s="1"/>
  <c r="A520" i="1" s="1"/>
  <c r="A521" i="1" s="1"/>
  <c r="A522" i="1" s="1"/>
  <c r="A523" i="1" s="1"/>
  <c r="A524" i="1" s="1"/>
  <c r="A525" i="1" s="1"/>
  <c r="A526" i="1" s="1"/>
  <c r="A528" i="1"/>
  <c r="A529" i="1"/>
  <c r="A530" i="1" s="1"/>
  <c r="A531" i="1" s="1"/>
  <c r="A532" i="1" s="1"/>
  <c r="A533" i="1" s="1"/>
  <c r="A534" i="1" s="1"/>
  <c r="A535" i="1" s="1"/>
  <c r="A536" i="1" s="1"/>
  <c r="A537" i="1" s="1"/>
  <c r="A538" i="1" s="1"/>
  <c r="A539" i="1" s="1"/>
  <c r="A540" i="1" s="1"/>
  <c r="A541" i="1" s="1"/>
  <c r="A542" i="1" s="1"/>
  <c r="A543" i="1" s="1"/>
  <c r="A544" i="1" s="1"/>
  <c r="A545" i="1" s="1"/>
  <c r="A546" i="1" s="1"/>
  <c r="A547" i="1" s="1"/>
  <c r="A549" i="1"/>
  <c r="A550" i="1" s="1"/>
  <c r="A551" i="1" s="1"/>
  <c r="A552" i="1" s="1"/>
  <c r="A553" i="1" s="1"/>
  <c r="A554" i="1" s="1"/>
  <c r="A555" i="1" s="1"/>
  <c r="A556" i="1" s="1"/>
  <c r="A557" i="1" s="1"/>
  <c r="A558" i="1" s="1"/>
  <c r="A559" i="1" s="1"/>
  <c r="A560" i="1" s="1"/>
  <c r="A561" i="1" s="1"/>
  <c r="A562" i="1" s="1"/>
  <c r="A563" i="1" s="1"/>
  <c r="A564" i="1" s="1"/>
  <c r="A565" i="1" s="1"/>
  <c r="A566" i="1" s="1"/>
  <c r="A567" i="1" s="1"/>
  <c r="A568" i="1" s="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2" i="1"/>
  <c r="H193" i="1" l="1"/>
  <c r="H194" i="1" l="1"/>
  <c r="H195" i="1" l="1"/>
  <c r="H196" i="1" l="1"/>
  <c r="H197" i="1" l="1"/>
  <c r="H199" i="1"/>
  <c r="H198" i="1" l="1"/>
  <c r="H200" i="1" l="1"/>
  <c r="H201" i="1" l="1"/>
  <c r="H202" i="1" l="1"/>
  <c r="H203" i="1" l="1"/>
  <c r="H204" i="1" l="1"/>
  <c r="H205" i="1" l="1"/>
  <c r="H206" i="1" l="1"/>
  <c r="H207" i="1" l="1"/>
  <c r="H208" i="1" l="1"/>
  <c r="H209" i="1" l="1"/>
  <c r="H210" i="1" l="1"/>
  <c r="H211" i="1" l="1"/>
  <c r="H212" i="1"/>
</calcChain>
</file>

<file path=xl/comments1.xml><?xml version="1.0" encoding="utf-8"?>
<comments xmlns="http://schemas.openxmlformats.org/spreadsheetml/2006/main">
  <authors>
    <author>Angel Manuel Prado Bueno</author>
  </authors>
  <commentList>
    <comment ref="D11" authorId="0" shapeId="0">
      <text>
        <r>
          <rPr>
            <b/>
            <sz val="9"/>
            <color indexed="81"/>
            <rFont val="Tahoma"/>
            <family val="2"/>
          </rPr>
          <t xml:space="preserve">Consulte en el último recibo del IBI o en su última declaración de la renta.
</t>
        </r>
      </text>
    </comment>
    <comment ref="D13" authorId="0" shapeId="0">
      <text>
        <r>
          <rPr>
            <b/>
            <sz val="9"/>
            <color indexed="81"/>
            <rFont val="Tahoma"/>
            <family val="2"/>
          </rPr>
          <t>Consulte en el último recibo del IBI o en su última declaración de la renta.</t>
        </r>
      </text>
    </comment>
    <comment ref="D25" authorId="0" shapeId="0">
      <text>
        <r>
          <rPr>
            <b/>
            <sz val="9"/>
            <color indexed="81"/>
            <rFont val="Tahoma"/>
            <family val="2"/>
          </rPr>
          <t>Incluya el importe del valor comprobado por la administración tributaria si lo conoce.</t>
        </r>
      </text>
    </comment>
    <comment ref="D29" authorId="0" shapeId="0">
      <text>
        <r>
          <rPr>
            <b/>
            <sz val="9"/>
            <color indexed="81"/>
            <rFont val="Tahoma"/>
            <charset val="1"/>
          </rPr>
          <t>Incluya el importe del valor comprobado por la administración tributaria si lo conoce.</t>
        </r>
      </text>
    </comment>
  </commentList>
</comments>
</file>

<file path=xl/sharedStrings.xml><?xml version="1.0" encoding="utf-8"?>
<sst xmlns="http://schemas.openxmlformats.org/spreadsheetml/2006/main" count="643" uniqueCount="68">
  <si>
    <t>Concello</t>
  </si>
  <si>
    <t>ano</t>
  </si>
  <si>
    <t>coeficiente_anterior</t>
  </si>
  <si>
    <t>coeficiente_novo</t>
  </si>
  <si>
    <t>tipo_anterior</t>
  </si>
  <si>
    <t>tipo_novo</t>
  </si>
  <si>
    <t>Caldas de Reis</t>
  </si>
  <si>
    <t>Poio</t>
  </si>
  <si>
    <t>Baiona</t>
  </si>
  <si>
    <t>Cambados</t>
  </si>
  <si>
    <t>Cangas</t>
  </si>
  <si>
    <t>Catoira</t>
  </si>
  <si>
    <t>Cuntis</t>
  </si>
  <si>
    <t>Estrada, A</t>
  </si>
  <si>
    <t>Fornelos de Montes</t>
  </si>
  <si>
    <t>Meaño</t>
  </si>
  <si>
    <t>Meis</t>
  </si>
  <si>
    <t>Moaña</t>
  </si>
  <si>
    <t>Mondariz</t>
  </si>
  <si>
    <t>Mondariz-Balneario</t>
  </si>
  <si>
    <t>Mos</t>
  </si>
  <si>
    <t>Oia</t>
  </si>
  <si>
    <t>Ponteareas</t>
  </si>
  <si>
    <t>Pontecesures</t>
  </si>
  <si>
    <t>Porriño, O</t>
  </si>
  <si>
    <t>Rosal, O</t>
  </si>
  <si>
    <t>Salceda de Caselas</t>
  </si>
  <si>
    <t>Salvaterra de Miño</t>
  </si>
  <si>
    <t>Silleda</t>
  </si>
  <si>
    <t>Tomiño</t>
  </si>
  <si>
    <t>Vilaboa</t>
  </si>
  <si>
    <t>Vilanova de Arousa</t>
  </si>
  <si>
    <t>Crecente</t>
  </si>
  <si>
    <t>Coeficiente aplicable</t>
  </si>
  <si>
    <t>Seleccione municipio</t>
  </si>
  <si>
    <t>Sistema anterior</t>
  </si>
  <si>
    <t>Tipo impositivo</t>
  </si>
  <si>
    <t>Cod_municipio</t>
  </si>
  <si>
    <t>Diferencia</t>
  </si>
  <si>
    <t>RDLei 26/2021</t>
  </si>
  <si>
    <t>COTA ÍNTEGRA POR CADA EURO DE VALOR DO TERREO</t>
  </si>
  <si>
    <t>Período</t>
  </si>
  <si>
    <t>PROMEDIO</t>
  </si>
  <si>
    <t>mensual</t>
  </si>
  <si>
    <t>Indice</t>
  </si>
  <si>
    <t>Coef</t>
  </si>
  <si>
    <t>Impo</t>
  </si>
  <si>
    <t>Valor catastral terreo</t>
  </si>
  <si>
    <t>Coeficiente</t>
  </si>
  <si>
    <t>Valor catastral</t>
  </si>
  <si>
    <t>Período de cómputo</t>
  </si>
  <si>
    <t>---------------</t>
  </si>
  <si>
    <t>Valor comprobado de adquisición</t>
  </si>
  <si>
    <t>Valor comprobado de transmisión</t>
  </si>
  <si>
    <t>SIMULADOR DE PLUSVALÍAS - DERECHO DE PROPIEDAD</t>
  </si>
  <si>
    <t>Introduzca los datos para el cálculo</t>
  </si>
  <si>
    <t>Valor catastral del suelo</t>
  </si>
  <si>
    <t>% de titularidad</t>
  </si>
  <si>
    <t>Fecha de adquisición del inmueble</t>
  </si>
  <si>
    <t>Valor de adquisición del inmueble</t>
  </si>
  <si>
    <t>Valor de transmisión del inmueble</t>
  </si>
  <si>
    <t>Valor suelo</t>
  </si>
  <si>
    <t>Base imponible</t>
  </si>
  <si>
    <t>Cuota íntegra</t>
  </si>
  <si>
    <t>Sistema de cálculo objetivo</t>
  </si>
  <si>
    <t>Sistema real o ganancia obtenida</t>
  </si>
  <si>
    <t>Ayuntamiento</t>
  </si>
  <si>
    <t>Fecha de transmisión del inmueble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</si>
</sst>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_-;\-* #,##0.00_-;_-* &quot;-&quot;??_-;_-@_-"/>
    <numFmt numFmtId="164" formatCode="0.000000"/>
    <numFmt numFmtId="165" formatCode="#,##0.00\ &quot;€&quot;"/>
    <numFmt numFmtId="166" formatCode="#,##0.000000\ &quot;€&quot;"/>
    <numFmt numFmtId="167" formatCode="0.0"/>
    <numFmt numFmtId="168" formatCode="_-* #,##0_-;\-* #,##0_-;_-* &quot;-&quot;??_-;_-@_-"/>
  </numFmts>
  <fonts count="20" x14ac:knownFonts="1">
    <font>
      <sz val="11"/>
      <color theme="1"/>
      <name val="Calibri"/>
      <family val="2"/>
      <scheme val="minor"/>
    </font>
    <font>
      <sz val="11"/>
      <color theme="1"/>
      <name val="Calibri"/>
      <family val="2"/>
      <scheme val="minor"/>
    </font>
    <font>
      <sz val="11"/>
      <color theme="1"/>
      <name val="Calibri"/>
      <family val="2"/>
    </font>
    <font>
      <sz val="11"/>
      <color theme="1"/>
      <name val="Calibri"/>
      <family val="2"/>
    </font>
    <font>
      <b/>
      <sz val="20"/>
      <color theme="0"/>
      <name val="Corbel"/>
      <family val="2"/>
    </font>
    <font>
      <b/>
      <sz val="14"/>
      <color theme="1"/>
      <name val="Corbel"/>
      <family val="2"/>
    </font>
    <font>
      <sz val="11"/>
      <color theme="1"/>
      <name val="Corbel"/>
      <family val="2"/>
    </font>
    <font>
      <sz val="14"/>
      <color theme="1"/>
      <name val="Corbel"/>
      <family val="2"/>
    </font>
    <font>
      <b/>
      <sz val="11"/>
      <color theme="1"/>
      <name val="Calibri"/>
      <family val="2"/>
      <scheme val="minor"/>
    </font>
    <font>
      <b/>
      <sz val="12"/>
      <color theme="1"/>
      <name val="Corbel"/>
      <family val="2"/>
    </font>
    <font>
      <b/>
      <sz val="9"/>
      <color indexed="81"/>
      <name val="Tahoma"/>
      <family val="2"/>
    </font>
    <font>
      <b/>
      <sz val="12"/>
      <color theme="1"/>
      <name val="DIN"/>
    </font>
    <font>
      <b/>
      <sz val="12"/>
      <color theme="0"/>
      <name val="DIN"/>
    </font>
    <font>
      <b/>
      <sz val="28"/>
      <color theme="0"/>
      <name val="DIN"/>
    </font>
    <font>
      <b/>
      <sz val="14"/>
      <color theme="1"/>
      <name val="DIN"/>
    </font>
    <font>
      <b/>
      <sz val="20"/>
      <color theme="1"/>
      <name val="DIN"/>
    </font>
    <font>
      <b/>
      <sz val="16"/>
      <color rgb="FF9B2242"/>
      <name val="DIN"/>
    </font>
    <font>
      <b/>
      <sz val="20"/>
      <color theme="0"/>
      <name val="DIN"/>
    </font>
    <font>
      <b/>
      <sz val="9"/>
      <color indexed="81"/>
      <name val="Tahoma"/>
      <charset val="1"/>
    </font>
    <font>
      <b/>
      <u/>
      <sz val="12"/>
      <color theme="1"/>
      <name val="DIN"/>
    </font>
  </fonts>
  <fills count="4">
    <fill>
      <patternFill patternType="none"/>
    </fill>
    <fill>
      <patternFill patternType="gray125"/>
    </fill>
    <fill>
      <patternFill patternType="solid">
        <fgColor rgb="FF9B2242"/>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0" fillId="0" borderId="1" xfId="0" applyBorder="1" applyAlignment="1">
      <alignment horizontal="center"/>
    </xf>
    <xf numFmtId="164" fontId="0" fillId="0" borderId="1" xfId="0" applyNumberFormat="1" applyBorder="1" applyAlignment="1">
      <alignment horizontal="center"/>
    </xf>
    <xf numFmtId="9" fontId="0" fillId="0" borderId="1" xfId="0" applyNumberFormat="1" applyBorder="1" applyAlignment="1">
      <alignment horizontal="center"/>
    </xf>
    <xf numFmtId="0" fontId="0" fillId="0" borderId="1" xfId="0" applyFill="1" applyBorder="1" applyAlignment="1">
      <alignment horizontal="center"/>
    </xf>
    <xf numFmtId="2" fontId="2" fillId="0" borderId="1" xfId="0" applyNumberFormat="1" applyFont="1" applyFill="1" applyBorder="1" applyAlignment="1">
      <alignment horizontal="center"/>
    </xf>
    <xf numFmtId="2" fontId="3" fillId="0" borderId="1" xfId="0" applyNumberFormat="1"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0" fillId="0" borderId="1" xfId="0" applyBorder="1" applyAlignment="1">
      <alignment horizontal="left"/>
    </xf>
    <xf numFmtId="9" fontId="0" fillId="0" borderId="1" xfId="1" applyFont="1" applyBorder="1" applyAlignment="1">
      <alignment horizontal="center"/>
    </xf>
    <xf numFmtId="0" fontId="0" fillId="0" borderId="1" xfId="0" applyFill="1" applyBorder="1" applyAlignment="1">
      <alignment horizontal="left"/>
    </xf>
    <xf numFmtId="0" fontId="5" fillId="0" borderId="0" xfId="0" applyFont="1"/>
    <xf numFmtId="0" fontId="6" fillId="0" borderId="0" xfId="0" applyFont="1"/>
    <xf numFmtId="0" fontId="4" fillId="0" borderId="0" xfId="0" applyFont="1" applyFill="1" applyAlignment="1">
      <alignment vertical="center"/>
    </xf>
    <xf numFmtId="0" fontId="6" fillId="0" borderId="0" xfId="0" applyFont="1" applyBorder="1"/>
    <xf numFmtId="0" fontId="5" fillId="0" borderId="0" xfId="0" applyFont="1" applyBorder="1"/>
    <xf numFmtId="0" fontId="6" fillId="0" borderId="0" xfId="0" applyFont="1" applyFill="1"/>
    <xf numFmtId="0" fontId="7" fillId="0" borderId="2" xfId="0" applyFont="1" applyBorder="1" applyAlignment="1">
      <alignment horizontal="center"/>
    </xf>
    <xf numFmtId="0" fontId="7" fillId="0" borderId="0" xfId="0" applyFont="1" applyBorder="1" applyAlignment="1">
      <alignment horizontal="center"/>
    </xf>
    <xf numFmtId="0" fontId="7" fillId="0" borderId="0" xfId="0" applyFont="1" applyAlignment="1">
      <alignment horizontal="center"/>
    </xf>
    <xf numFmtId="0" fontId="7" fillId="0" borderId="0" xfId="0" applyFont="1"/>
    <xf numFmtId="0" fontId="7" fillId="0" borderId="0" xfId="0" applyFont="1" applyBorder="1"/>
    <xf numFmtId="2" fontId="7" fillId="0" borderId="0" xfId="0" applyNumberFormat="1" applyFont="1" applyBorder="1" applyAlignment="1">
      <alignment horizontal="center"/>
    </xf>
    <xf numFmtId="2" fontId="7" fillId="0" borderId="0" xfId="0" applyNumberFormat="1" applyFont="1"/>
    <xf numFmtId="166" fontId="6" fillId="0" borderId="0" xfId="0" applyNumberFormat="1" applyFont="1"/>
    <xf numFmtId="166" fontId="9" fillId="3" borderId="0" xfId="0" applyNumberFormat="1" applyFont="1" applyFill="1"/>
    <xf numFmtId="166" fontId="7" fillId="0" borderId="2" xfId="0" applyNumberFormat="1" applyFont="1" applyBorder="1" applyAlignment="1">
      <alignment horizontal="center"/>
    </xf>
    <xf numFmtId="166" fontId="7" fillId="0" borderId="0" xfId="0" applyNumberFormat="1" applyFont="1"/>
    <xf numFmtId="166" fontId="7" fillId="0" borderId="0" xfId="2" applyNumberFormat="1" applyFont="1"/>
    <xf numFmtId="167" fontId="7" fillId="0" borderId="0" xfId="0" applyNumberFormat="1" applyFont="1" applyBorder="1" applyAlignment="1">
      <alignment horizontal="center"/>
    </xf>
    <xf numFmtId="0" fontId="11" fillId="0" borderId="0" xfId="0" applyFont="1" applyProtection="1"/>
    <xf numFmtId="0" fontId="12" fillId="2" borderId="0" xfId="0" applyFont="1" applyFill="1" applyAlignment="1" applyProtection="1">
      <alignment vertical="center"/>
    </xf>
    <xf numFmtId="0" fontId="11" fillId="0" borderId="0" xfId="0" applyFont="1" applyBorder="1" applyProtection="1"/>
    <xf numFmtId="0" fontId="14" fillId="0" borderId="0" xfId="0" applyFont="1" applyBorder="1" applyProtection="1"/>
    <xf numFmtId="0" fontId="14" fillId="0" borderId="0" xfId="0" applyFont="1" applyBorder="1" applyAlignment="1" applyProtection="1">
      <alignment horizontal="center"/>
    </xf>
    <xf numFmtId="165" fontId="16" fillId="0" borderId="0" xfId="2" applyNumberFormat="1" applyFont="1" applyBorder="1" applyAlignment="1" applyProtection="1">
      <alignment horizontal="center"/>
    </xf>
    <xf numFmtId="0" fontId="16" fillId="0" borderId="0" xfId="0" applyFont="1" applyBorder="1" applyAlignment="1" applyProtection="1">
      <alignment horizontal="center"/>
    </xf>
    <xf numFmtId="44" fontId="11" fillId="3" borderId="0" xfId="2" applyFont="1" applyFill="1" applyProtection="1"/>
    <xf numFmtId="9" fontId="11" fillId="3" borderId="0" xfId="1" applyFont="1" applyFill="1" applyProtection="1"/>
    <xf numFmtId="0" fontId="15" fillId="0" borderId="0" xfId="0" applyFont="1" applyBorder="1" applyAlignment="1" applyProtection="1">
      <alignment horizontal="center"/>
    </xf>
    <xf numFmtId="44" fontId="17" fillId="2" borderId="0" xfId="2" applyFont="1" applyFill="1" applyBorder="1" applyAlignment="1" applyProtection="1">
      <alignment horizontal="center" vertical="center"/>
    </xf>
    <xf numFmtId="168" fontId="16" fillId="0" borderId="0" xfId="3" applyNumberFormat="1" applyFont="1" applyBorder="1" applyAlignment="1" applyProtection="1">
      <alignment horizontal="center"/>
    </xf>
    <xf numFmtId="165" fontId="16" fillId="0" borderId="0" xfId="2" applyNumberFormat="1" applyFont="1" applyBorder="1" applyAlignment="1" applyProtection="1">
      <alignment horizontal="left"/>
    </xf>
    <xf numFmtId="0" fontId="14" fillId="0" borderId="0" xfId="0" applyFont="1" applyBorder="1" applyAlignment="1" applyProtection="1">
      <alignment horizontal="right"/>
    </xf>
    <xf numFmtId="0" fontId="11" fillId="0" borderId="0" xfId="0" applyFont="1" applyBorder="1" applyAlignment="1" applyProtection="1">
      <alignment horizontal="right"/>
    </xf>
    <xf numFmtId="0" fontId="11" fillId="0" borderId="3" xfId="0" applyFont="1" applyBorder="1" applyProtection="1"/>
    <xf numFmtId="0" fontId="11" fillId="0" borderId="4" xfId="0" applyFont="1" applyBorder="1" applyProtection="1"/>
    <xf numFmtId="0" fontId="11" fillId="0" borderId="5" xfId="0" applyFont="1" applyBorder="1" applyProtection="1"/>
    <xf numFmtId="0" fontId="11" fillId="0" borderId="6" xfId="0" applyFont="1" applyBorder="1" applyProtection="1"/>
    <xf numFmtId="0" fontId="11" fillId="0" borderId="7" xfId="0" applyFont="1" applyBorder="1" applyProtection="1"/>
    <xf numFmtId="0" fontId="11" fillId="0" borderId="8" xfId="0" applyFont="1" applyBorder="1" applyProtection="1"/>
    <xf numFmtId="0" fontId="11" fillId="0" borderId="9" xfId="0" applyFont="1" applyBorder="1" applyProtection="1"/>
    <xf numFmtId="0" fontId="11" fillId="0" borderId="10" xfId="0" applyFont="1" applyBorder="1" applyProtection="1"/>
    <xf numFmtId="0" fontId="15" fillId="0" borderId="4" xfId="0" applyFont="1" applyBorder="1" applyAlignment="1" applyProtection="1">
      <alignment horizontal="left"/>
    </xf>
    <xf numFmtId="0" fontId="11" fillId="0" borderId="4" xfId="0" applyFont="1" applyBorder="1" applyAlignment="1" applyProtection="1"/>
    <xf numFmtId="0" fontId="11" fillId="0" borderId="5" xfId="0" applyFont="1" applyBorder="1" applyAlignment="1" applyProtection="1"/>
    <xf numFmtId="44" fontId="14" fillId="3" borderId="0" xfId="2" applyFont="1" applyFill="1" applyBorder="1" applyAlignment="1" applyProtection="1">
      <alignment horizontal="right"/>
      <protection locked="0"/>
    </xf>
    <xf numFmtId="10" fontId="14" fillId="3" borderId="0" xfId="0" applyNumberFormat="1" applyFont="1" applyFill="1" applyBorder="1" applyAlignment="1" applyProtection="1">
      <alignment horizontal="right"/>
      <protection locked="0"/>
    </xf>
    <xf numFmtId="14" fontId="14" fillId="3" borderId="0" xfId="2" applyNumberFormat="1" applyFont="1" applyFill="1" applyBorder="1" applyAlignment="1" applyProtection="1">
      <alignment horizontal="right"/>
      <protection locked="0"/>
    </xf>
    <xf numFmtId="0" fontId="19" fillId="0" borderId="4" xfId="0" applyFont="1" applyBorder="1" applyProtection="1"/>
    <xf numFmtId="0" fontId="19" fillId="0" borderId="4" xfId="0" applyFont="1" applyBorder="1" applyAlignment="1" applyProtection="1"/>
    <xf numFmtId="0" fontId="8" fillId="0" borderId="1" xfId="0" quotePrefix="1" applyFont="1" applyBorder="1" applyAlignment="1">
      <alignment horizontal="left"/>
    </xf>
    <xf numFmtId="0" fontId="13" fillId="2" borderId="0" xfId="0" applyFont="1" applyFill="1" applyAlignment="1" applyProtection="1">
      <alignment horizontal="left" vertical="center"/>
    </xf>
    <xf numFmtId="0" fontId="14" fillId="3" borderId="0" xfId="0" applyFont="1" applyFill="1" applyBorder="1" applyAlignment="1" applyProtection="1">
      <alignment horizontal="center"/>
      <protection locked="0"/>
    </xf>
    <xf numFmtId="0" fontId="4" fillId="2" borderId="0" xfId="0" applyFont="1" applyFill="1" applyAlignment="1">
      <alignment horizontal="center" vertical="center"/>
    </xf>
  </cellXfs>
  <cellStyles count="4">
    <cellStyle name="Millares" xfId="3" builtinId="3"/>
    <cellStyle name="Moneda" xfId="2" builtinId="4"/>
    <cellStyle name="Normal" xfId="0" builtinId="0"/>
    <cellStyle name="Porcentaje" xfId="1" builtinId="5"/>
  </cellStyles>
  <dxfs count="0"/>
  <tableStyles count="0" defaultTableStyle="TableStyleMedium2" defaultPivotStyle="PivotStyleLight16"/>
  <colors>
    <mruColors>
      <color rgb="FF9B2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depo.gal/oral-xestion-tributaria-e-catastral/o-meu-concello"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158127</xdr:colOff>
      <xdr:row>0</xdr:row>
      <xdr:rowOff>47003</xdr:rowOff>
    </xdr:from>
    <xdr:to>
      <xdr:col>14</xdr:col>
      <xdr:colOff>626012</xdr:colOff>
      <xdr:row>4</xdr:row>
      <xdr:rowOff>100852</xdr:rowOff>
    </xdr:to>
    <xdr:pic>
      <xdr:nvPicPr>
        <xdr:cNvPr id="2" name="Imagen 1"/>
        <xdr:cNvPicPr>
          <a:picLocks noChangeAspect="1"/>
        </xdr:cNvPicPr>
      </xdr:nvPicPr>
      <xdr:blipFill>
        <a:blip xmlns:r="http://schemas.openxmlformats.org/officeDocument/2006/relationships" r:embed="rId1"/>
        <a:stretch>
          <a:fillRect/>
        </a:stretch>
      </xdr:blipFill>
      <xdr:spPr>
        <a:xfrm>
          <a:off x="10489951" y="47003"/>
          <a:ext cx="4389943" cy="972731"/>
        </a:xfrm>
        <a:prstGeom prst="rect">
          <a:avLst/>
        </a:prstGeom>
      </xdr:spPr>
    </xdr:pic>
    <xdr:clientData/>
  </xdr:twoCellAnchor>
  <xdr:twoCellAnchor>
    <xdr:from>
      <xdr:col>1</xdr:col>
      <xdr:colOff>192769</xdr:colOff>
      <xdr:row>33</xdr:row>
      <xdr:rowOff>45357</xdr:rowOff>
    </xdr:from>
    <xdr:to>
      <xdr:col>10</xdr:col>
      <xdr:colOff>1496787</xdr:colOff>
      <xdr:row>38</xdr:row>
      <xdr:rowOff>170090</xdr:rowOff>
    </xdr:to>
    <xdr:sp macro="" textlink="">
      <xdr:nvSpPr>
        <xdr:cNvPr id="3" name="CuadroTexto 2">
          <a:hlinkClick xmlns:r="http://schemas.openxmlformats.org/officeDocument/2006/relationships" r:id="rId2"/>
        </xdr:cNvPr>
        <xdr:cNvSpPr txBox="1"/>
      </xdr:nvSpPr>
      <xdr:spPr>
        <a:xfrm>
          <a:off x="839108" y="8459107"/>
          <a:ext cx="8878661" cy="120196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importe resultante, tal y como se indica, se corresponde con la cuota íntegra. La cuota liquida será el resultado de aplicar sobre la cuota íntegra, en su caso, los beneficios fiscales que procedan de conformidad con lo que establezca </a:t>
          </a:r>
          <a:r>
            <a:rPr lang="es-ES" sz="1100" u="sng">
              <a:solidFill>
                <a:schemeClr val="dk1"/>
              </a:solidFill>
              <a:effectLst/>
              <a:latin typeface="+mn-lt"/>
              <a:ea typeface="+mn-ea"/>
              <a:cs typeface="+mn-cs"/>
              <a:hlinkClick xmlns:r="http://schemas.openxmlformats.org/officeDocument/2006/relationships" r:id=""/>
            </a:rPr>
            <a:t>la ordenanza fiscal del Ayuntamiento</a:t>
          </a:r>
          <a:r>
            <a:rPr lang="es-ES" sz="1100">
              <a:solidFill>
                <a:schemeClr val="dk1"/>
              </a:solidFill>
              <a:effectLst/>
              <a:latin typeface="+mn-lt"/>
              <a:ea typeface="+mn-ea"/>
              <a:cs typeface="+mn-cs"/>
            </a:rPr>
            <a:t> al que pertenezca el inmueble. </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Este cálculo tiene valor exclusivamente orientativo, por lo que no genera derechos ni expectativas de derechos a su favor ni frente a terceros. </a:t>
          </a:r>
        </a:p>
        <a:p>
          <a:r>
            <a:rPr lang="es-ES" sz="1100">
              <a:solidFill>
                <a:schemeClr val="dk1"/>
              </a:solidFill>
              <a:effectLst/>
              <a:latin typeface="+mn-lt"/>
              <a:ea typeface="+mn-ea"/>
              <a:cs typeface="+mn-cs"/>
            </a:rPr>
            <a:t>Se ha aplicado la legislación en vigor para el caso de transmisión del derecho de propiedad, no contemplando otros hechos imponibles del mismo tributo.</a:t>
          </a: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S31"/>
  <sheetViews>
    <sheetView showGridLines="0" tabSelected="1" zoomScale="84" zoomScaleNormal="84" workbookViewId="0">
      <selection activeCell="F9" sqref="F9:G9"/>
    </sheetView>
  </sheetViews>
  <sheetFormatPr baseColWidth="10" defaultColWidth="11.42578125" defaultRowHeight="17.25" x14ac:dyDescent="0.3"/>
  <cols>
    <col min="1" max="1" width="9.7109375" style="31" customWidth="1"/>
    <col min="2" max="2" width="3" style="31" customWidth="1"/>
    <col min="3" max="3" width="6.7109375" style="31" customWidth="1"/>
    <col min="4" max="4" width="42.85546875" style="31" customWidth="1"/>
    <col min="5" max="5" width="3.85546875" style="31" customWidth="1"/>
    <col min="6" max="6" width="22.7109375" style="31" customWidth="1"/>
    <col min="7" max="7" width="10.140625" style="31" customWidth="1"/>
    <col min="8" max="8" width="13.140625" style="31" customWidth="1"/>
    <col min="9" max="9" width="7.28515625" style="31" customWidth="1"/>
    <col min="10" max="10" width="3.7109375" style="31" customWidth="1"/>
    <col min="11" max="11" width="32" style="31" bestFit="1" customWidth="1"/>
    <col min="12" max="12" width="31.28515625" style="31" bestFit="1" customWidth="1"/>
    <col min="13" max="13" width="23.140625" style="31" bestFit="1" customWidth="1"/>
    <col min="14" max="14" width="4.28515625" style="31" customWidth="1"/>
    <col min="15" max="15" width="10.85546875" style="31" customWidth="1"/>
    <col min="16" max="16" width="11.42578125" style="31"/>
    <col min="17" max="17" width="24.42578125" style="31" hidden="1" customWidth="1"/>
    <col min="18" max="18" width="14.85546875" style="31" hidden="1" customWidth="1"/>
    <col min="19" max="19" width="11.42578125" style="31" hidden="1" customWidth="1"/>
    <col min="20" max="16384" width="11.42578125" style="31"/>
  </cols>
  <sheetData>
    <row r="1" spans="1:18" ht="4.5" customHeight="1" x14ac:dyDescent="0.3"/>
    <row r="2" spans="1:18" x14ac:dyDescent="0.3">
      <c r="A2" s="32"/>
      <c r="B2" s="32"/>
      <c r="C2" s="32"/>
      <c r="D2" s="32"/>
      <c r="E2" s="32"/>
      <c r="F2" s="32"/>
      <c r="G2" s="32"/>
      <c r="H2" s="32"/>
      <c r="I2" s="32"/>
      <c r="J2" s="32"/>
      <c r="K2" s="32"/>
      <c r="L2" s="32"/>
      <c r="M2" s="32"/>
      <c r="N2" s="32"/>
      <c r="O2" s="32"/>
    </row>
    <row r="3" spans="1:18" ht="33" customHeight="1" x14ac:dyDescent="0.3">
      <c r="A3" s="32"/>
      <c r="B3" s="32"/>
      <c r="C3" s="63" t="s">
        <v>54</v>
      </c>
      <c r="D3" s="32"/>
      <c r="E3" s="32"/>
      <c r="F3" s="32"/>
      <c r="G3" s="32"/>
      <c r="H3" s="32"/>
      <c r="I3" s="32"/>
      <c r="J3" s="32"/>
      <c r="K3" s="32"/>
      <c r="L3" s="32"/>
      <c r="M3" s="32"/>
      <c r="N3" s="32"/>
      <c r="O3" s="32"/>
    </row>
    <row r="4" spans="1:18" x14ac:dyDescent="0.3">
      <c r="A4" s="32"/>
      <c r="B4" s="32"/>
      <c r="C4" s="32"/>
      <c r="D4" s="32"/>
      <c r="E4" s="32"/>
      <c r="F4" s="32"/>
      <c r="G4" s="32"/>
      <c r="H4" s="32"/>
      <c r="I4" s="32"/>
      <c r="J4" s="32"/>
      <c r="K4" s="32"/>
      <c r="L4" s="32"/>
      <c r="M4" s="32"/>
      <c r="N4" s="32"/>
      <c r="O4" s="32"/>
    </row>
    <row r="5" spans="1:18" ht="17.25" customHeight="1" thickBot="1" x14ac:dyDescent="0.35"/>
    <row r="6" spans="1:18" ht="27" x14ac:dyDescent="0.4">
      <c r="B6" s="33"/>
      <c r="C6" s="46"/>
      <c r="D6" s="54" t="s">
        <v>55</v>
      </c>
      <c r="E6" s="47"/>
      <c r="F6" s="47"/>
      <c r="G6" s="47"/>
      <c r="H6" s="48"/>
      <c r="I6" s="33"/>
      <c r="J6" s="46"/>
      <c r="K6" s="54" t="s">
        <v>64</v>
      </c>
      <c r="L6" s="60"/>
      <c r="M6" s="61"/>
      <c r="N6" s="56"/>
    </row>
    <row r="7" spans="1:18" x14ac:dyDescent="0.3">
      <c r="B7" s="33"/>
      <c r="C7" s="49"/>
      <c r="H7" s="50"/>
      <c r="I7" s="33"/>
      <c r="J7" s="49"/>
      <c r="K7" s="33"/>
      <c r="L7" s="33"/>
      <c r="M7" s="33"/>
      <c r="N7" s="50"/>
    </row>
    <row r="8" spans="1:18" x14ac:dyDescent="0.3">
      <c r="B8" s="33"/>
      <c r="C8" s="49"/>
      <c r="H8" s="50"/>
      <c r="I8" s="33"/>
      <c r="J8" s="49"/>
      <c r="K8" s="33"/>
      <c r="L8" s="33"/>
      <c r="M8" s="33"/>
      <c r="N8" s="50"/>
    </row>
    <row r="9" spans="1:18" ht="19.5" x14ac:dyDescent="0.3">
      <c r="B9" s="33"/>
      <c r="C9" s="49"/>
      <c r="D9" s="34" t="s">
        <v>66</v>
      </c>
      <c r="E9" s="33"/>
      <c r="F9" s="64" t="s">
        <v>51</v>
      </c>
      <c r="G9" s="64"/>
      <c r="H9" s="50"/>
      <c r="I9" s="33"/>
      <c r="J9" s="49"/>
      <c r="K9" s="35" t="s">
        <v>61</v>
      </c>
      <c r="L9" s="35" t="s">
        <v>33</v>
      </c>
      <c r="M9" s="33"/>
      <c r="N9" s="50"/>
    </row>
    <row r="10" spans="1:18" ht="21.75" x14ac:dyDescent="0.35">
      <c r="B10" s="33"/>
      <c r="C10" s="49"/>
      <c r="D10" s="33"/>
      <c r="E10" s="33"/>
      <c r="F10" s="33"/>
      <c r="G10" s="33"/>
      <c r="H10" s="50"/>
      <c r="I10" s="33"/>
      <c r="J10" s="49"/>
      <c r="K10" s="36">
        <f>F13*F15</f>
        <v>0</v>
      </c>
      <c r="L10" s="37">
        <f>IFERROR(IF($G$21="año/s",VLOOKUP(SUBSTITUTE($F$9," ","")&amp;"_"&amp;TEXT($F$21,"00"),'Base de datos'!$B:$H,5,0),VLOOKUP(SUBSTITUTE($F$9," ","")&amp;"_"&amp;TEXT("0","00"),'Base de datos'!$B:$H,5,0)*$F$21),0)</f>
        <v>0</v>
      </c>
      <c r="M10" s="33"/>
      <c r="N10" s="50"/>
    </row>
    <row r="11" spans="1:18" ht="19.5" x14ac:dyDescent="0.3">
      <c r="B11" s="33"/>
      <c r="C11" s="49"/>
      <c r="D11" s="34" t="s">
        <v>49</v>
      </c>
      <c r="E11" s="33"/>
      <c r="F11" s="57">
        <v>0</v>
      </c>
      <c r="G11" s="57"/>
      <c r="H11" s="50"/>
      <c r="I11" s="33"/>
      <c r="J11" s="49"/>
      <c r="K11" s="33"/>
      <c r="L11" s="33"/>
      <c r="M11" s="33"/>
      <c r="N11" s="50"/>
      <c r="Q11" s="31" t="s">
        <v>49</v>
      </c>
      <c r="R11" s="38">
        <f>F11</f>
        <v>0</v>
      </c>
    </row>
    <row r="12" spans="1:18" ht="19.5" x14ac:dyDescent="0.3">
      <c r="B12" s="33"/>
      <c r="C12" s="49"/>
      <c r="D12" s="34"/>
      <c r="E12" s="33"/>
      <c r="F12" s="44"/>
      <c r="G12" s="45"/>
      <c r="H12" s="50"/>
      <c r="I12" s="33"/>
      <c r="J12" s="49"/>
      <c r="K12" s="33"/>
      <c r="L12" s="33"/>
      <c r="M12" s="33"/>
      <c r="N12" s="50"/>
    </row>
    <row r="13" spans="1:18" ht="19.5" x14ac:dyDescent="0.3">
      <c r="B13" s="33"/>
      <c r="C13" s="49"/>
      <c r="D13" s="34" t="s">
        <v>56</v>
      </c>
      <c r="E13" s="33"/>
      <c r="F13" s="57">
        <v>0</v>
      </c>
      <c r="G13" s="57"/>
      <c r="H13" s="50"/>
      <c r="I13" s="33"/>
      <c r="J13" s="49"/>
      <c r="K13" s="35" t="s">
        <v>62</v>
      </c>
      <c r="L13" s="35" t="s">
        <v>36</v>
      </c>
      <c r="M13" s="33"/>
      <c r="N13" s="50"/>
      <c r="Q13" s="31" t="s">
        <v>47</v>
      </c>
      <c r="R13" s="38">
        <f>F13</f>
        <v>0</v>
      </c>
    </row>
    <row r="14" spans="1:18" ht="21.75" x14ac:dyDescent="0.35">
      <c r="B14" s="33"/>
      <c r="C14" s="49"/>
      <c r="D14" s="34"/>
      <c r="E14" s="33"/>
      <c r="F14" s="44"/>
      <c r="G14" s="45"/>
      <c r="H14" s="50"/>
      <c r="I14" s="33"/>
      <c r="J14" s="49"/>
      <c r="K14" s="36">
        <f>L10*K10</f>
        <v>0</v>
      </c>
      <c r="L14" s="37">
        <f>IFERROR(IF($G$21="año/s",VLOOKUP(SUBSTITUTE($F$9," ","")&amp;"_"&amp;TEXT($F$21,"00"),'Base de datos'!$B:$H,7,0),VLOOKUP(SUBSTITUTE($F$9," ","")&amp;"_"&amp;TEXT("0","00"),'Base de datos'!$B:$H,7,0)),0)</f>
        <v>0</v>
      </c>
      <c r="M14" s="33"/>
      <c r="N14" s="50"/>
    </row>
    <row r="15" spans="1:18" ht="19.5" x14ac:dyDescent="0.3">
      <c r="B15" s="33"/>
      <c r="C15" s="49"/>
      <c r="D15" s="34" t="s">
        <v>57</v>
      </c>
      <c r="E15" s="33"/>
      <c r="F15" s="58">
        <v>0</v>
      </c>
      <c r="G15" s="58"/>
      <c r="H15" s="50"/>
      <c r="I15" s="33"/>
      <c r="J15" s="49"/>
      <c r="K15" s="33"/>
      <c r="L15" s="33"/>
      <c r="M15" s="33"/>
      <c r="N15" s="50"/>
      <c r="Q15" s="31" t="s">
        <v>48</v>
      </c>
      <c r="R15" s="39">
        <f>IFERROR(R13/F11,0)</f>
        <v>0</v>
      </c>
    </row>
    <row r="16" spans="1:18" ht="19.5" x14ac:dyDescent="0.3">
      <c r="B16" s="33"/>
      <c r="C16" s="49"/>
      <c r="D16" s="34"/>
      <c r="E16" s="33"/>
      <c r="F16" s="44"/>
      <c r="G16" s="45"/>
      <c r="H16" s="50"/>
      <c r="I16" s="33"/>
      <c r="J16" s="49"/>
      <c r="K16" s="33"/>
      <c r="L16" s="33"/>
      <c r="M16" s="33"/>
      <c r="N16" s="50"/>
    </row>
    <row r="17" spans="2:14" ht="27" x14ac:dyDescent="0.4">
      <c r="B17" s="33"/>
      <c r="C17" s="49"/>
      <c r="D17" s="34" t="s">
        <v>58</v>
      </c>
      <c r="E17" s="33"/>
      <c r="F17" s="59"/>
      <c r="G17" s="59"/>
      <c r="H17" s="50"/>
      <c r="I17" s="33"/>
      <c r="J17" s="49"/>
      <c r="K17" s="33"/>
      <c r="L17" s="40" t="s">
        <v>63</v>
      </c>
      <c r="M17" s="41">
        <f>IFERROR(L14*K14,0)</f>
        <v>0</v>
      </c>
      <c r="N17" s="50"/>
    </row>
    <row r="18" spans="2:14" ht="20.25" thickBot="1" x14ac:dyDescent="0.35">
      <c r="C18" s="49"/>
      <c r="D18" s="34"/>
      <c r="E18" s="33"/>
      <c r="F18" s="44"/>
      <c r="G18" s="45"/>
      <c r="H18" s="50"/>
      <c r="I18" s="33"/>
      <c r="J18" s="51"/>
      <c r="K18" s="52"/>
      <c r="L18" s="52"/>
      <c r="M18" s="52"/>
      <c r="N18" s="53"/>
    </row>
    <row r="19" spans="2:14" ht="20.25" thickBot="1" x14ac:dyDescent="0.35">
      <c r="C19" s="49"/>
      <c r="D19" s="34" t="s">
        <v>67</v>
      </c>
      <c r="E19" s="33"/>
      <c r="F19" s="59"/>
      <c r="G19" s="59"/>
      <c r="H19" s="50"/>
      <c r="I19" s="33"/>
    </row>
    <row r="20" spans="2:14" ht="27" x14ac:dyDescent="0.4">
      <c r="B20" s="33"/>
      <c r="C20" s="49"/>
      <c r="D20" s="34"/>
      <c r="E20" s="33"/>
      <c r="F20" s="33"/>
      <c r="G20" s="33"/>
      <c r="H20" s="50"/>
      <c r="I20" s="33"/>
      <c r="J20" s="46"/>
      <c r="K20" s="54" t="s">
        <v>65</v>
      </c>
      <c r="L20" s="47"/>
      <c r="M20" s="55"/>
      <c r="N20" s="56"/>
    </row>
    <row r="21" spans="2:14" ht="21.75" x14ac:dyDescent="0.35">
      <c r="B21" s="33"/>
      <c r="C21" s="49"/>
      <c r="D21" s="34" t="s">
        <v>50</v>
      </c>
      <c r="E21" s="33"/>
      <c r="F21" s="42">
        <f>MIN(20,IF(INT(YEARFRAC($F$17,$F$19)*12)&gt;=12,INT(YEARFRAC($F$17,$F$19)),INT(YEARFRAC($F$17,$F$19)*12)))</f>
        <v>0</v>
      </c>
      <c r="G21" s="43" t="str">
        <f>IF(INT(YEARFRAC($F$17,$F$19)*12)&gt;=12,"año/s","mes/es")</f>
        <v>mes/es</v>
      </c>
      <c r="H21" s="50"/>
      <c r="I21" s="33"/>
      <c r="J21" s="49"/>
      <c r="K21" s="33"/>
      <c r="L21" s="33"/>
      <c r="M21" s="33"/>
      <c r="N21" s="50"/>
    </row>
    <row r="22" spans="2:14" x14ac:dyDescent="0.3">
      <c r="B22" s="33"/>
      <c r="C22" s="49"/>
      <c r="D22" s="33"/>
      <c r="E22" s="33"/>
      <c r="F22" s="33"/>
      <c r="G22" s="33"/>
      <c r="H22" s="50"/>
      <c r="I22" s="33"/>
      <c r="J22" s="49"/>
      <c r="K22" s="33"/>
      <c r="L22" s="33"/>
      <c r="M22" s="33"/>
      <c r="N22" s="50"/>
    </row>
    <row r="23" spans="2:14" ht="19.5" x14ac:dyDescent="0.3">
      <c r="B23" s="33"/>
      <c r="C23" s="49"/>
      <c r="D23" s="34" t="s">
        <v>59</v>
      </c>
      <c r="E23" s="33"/>
      <c r="F23" s="57">
        <v>0</v>
      </c>
      <c r="G23" s="57"/>
      <c r="H23" s="50"/>
      <c r="I23" s="33"/>
      <c r="J23" s="49"/>
      <c r="K23" s="35"/>
      <c r="L23" s="35"/>
      <c r="M23" s="33"/>
      <c r="N23" s="50"/>
    </row>
    <row r="24" spans="2:14" ht="21.75" x14ac:dyDescent="0.35">
      <c r="B24" s="33"/>
      <c r="C24" s="49"/>
      <c r="D24" s="34"/>
      <c r="E24" s="33"/>
      <c r="F24" s="44"/>
      <c r="G24" s="45"/>
      <c r="H24" s="50"/>
      <c r="I24" s="33"/>
      <c r="J24" s="49"/>
      <c r="K24" s="36"/>
      <c r="L24" s="37"/>
      <c r="M24" s="33"/>
      <c r="N24" s="50"/>
    </row>
    <row r="25" spans="2:14" ht="19.5" x14ac:dyDescent="0.3">
      <c r="B25" s="33"/>
      <c r="C25" s="49"/>
      <c r="D25" s="34" t="s">
        <v>52</v>
      </c>
      <c r="E25" s="33"/>
      <c r="F25" s="57">
        <v>0</v>
      </c>
      <c r="G25" s="57"/>
      <c r="H25" s="50"/>
      <c r="I25" s="33"/>
      <c r="J25" s="49"/>
      <c r="K25" s="34"/>
      <c r="L25" s="34"/>
      <c r="M25" s="33"/>
      <c r="N25" s="50"/>
    </row>
    <row r="26" spans="2:14" ht="19.5" x14ac:dyDescent="0.3">
      <c r="B26" s="33"/>
      <c r="C26" s="49"/>
      <c r="D26" s="34"/>
      <c r="E26" s="33"/>
      <c r="F26" s="44"/>
      <c r="G26" s="45"/>
      <c r="H26" s="50"/>
      <c r="I26" s="33"/>
      <c r="J26" s="49"/>
      <c r="K26" s="35" t="s">
        <v>62</v>
      </c>
      <c r="L26" s="35" t="s">
        <v>36</v>
      </c>
      <c r="M26" s="33"/>
      <c r="N26" s="50"/>
    </row>
    <row r="27" spans="2:14" ht="21.75" x14ac:dyDescent="0.35">
      <c r="B27" s="33"/>
      <c r="C27" s="49"/>
      <c r="D27" s="34" t="s">
        <v>60</v>
      </c>
      <c r="E27" s="33"/>
      <c r="F27" s="57">
        <v>0</v>
      </c>
      <c r="G27" s="57"/>
      <c r="H27" s="50"/>
      <c r="I27" s="33"/>
      <c r="J27" s="49"/>
      <c r="K27" s="36">
        <f>IFERROR((IF(F29&gt;F27,F29,F27)-(IF(F25&gt;F23,F25,F23)))*R15*F15,0)</f>
        <v>0</v>
      </c>
      <c r="L27" s="37">
        <f>L14</f>
        <v>0</v>
      </c>
      <c r="M27" s="33"/>
      <c r="N27" s="50"/>
    </row>
    <row r="28" spans="2:14" ht="19.5" x14ac:dyDescent="0.3">
      <c r="B28" s="33"/>
      <c r="C28" s="49"/>
      <c r="D28" s="34"/>
      <c r="E28" s="33"/>
      <c r="F28" s="44"/>
      <c r="G28" s="45"/>
      <c r="H28" s="50"/>
      <c r="I28" s="33"/>
      <c r="J28" s="49"/>
      <c r="M28" s="33"/>
      <c r="N28" s="50"/>
    </row>
    <row r="29" spans="2:14" ht="19.5" x14ac:dyDescent="0.3">
      <c r="B29" s="33"/>
      <c r="C29" s="49"/>
      <c r="D29" s="34" t="s">
        <v>53</v>
      </c>
      <c r="E29" s="33"/>
      <c r="F29" s="57">
        <v>0</v>
      </c>
      <c r="G29" s="57"/>
      <c r="H29" s="50"/>
      <c r="I29" s="33"/>
      <c r="J29" s="49"/>
      <c r="K29" s="33"/>
      <c r="L29" s="33"/>
      <c r="M29" s="33"/>
      <c r="N29" s="50"/>
    </row>
    <row r="30" spans="2:14" ht="27" x14ac:dyDescent="0.4">
      <c r="C30" s="49"/>
      <c r="D30" s="33"/>
      <c r="E30" s="33"/>
      <c r="F30" s="33"/>
      <c r="G30" s="33"/>
      <c r="H30" s="50"/>
      <c r="J30" s="49"/>
      <c r="K30" s="33"/>
      <c r="L30" s="40" t="s">
        <v>63</v>
      </c>
      <c r="M30" s="41">
        <f>IFERROR(L27*K27,0)</f>
        <v>0</v>
      </c>
      <c r="N30" s="50"/>
    </row>
    <row r="31" spans="2:14" ht="18" thickBot="1" x14ac:dyDescent="0.35">
      <c r="C31" s="51"/>
      <c r="D31" s="52"/>
      <c r="E31" s="52"/>
      <c r="F31" s="52"/>
      <c r="G31" s="52"/>
      <c r="H31" s="53"/>
      <c r="J31" s="51"/>
      <c r="K31" s="52"/>
      <c r="L31" s="52"/>
      <c r="M31" s="52"/>
      <c r="N31" s="53"/>
    </row>
  </sheetData>
  <sheetProtection algorithmName="SHA-512" hashValue="d3/3bVML/cK23I6OkdVegQjrxk+0KELsyV4IOoc2M2qM1TWQ51FCmkeOFNuIA5m3qUhKVZ0Ljr0b2Mpl2aYOyw==" saltValue="70yGQej0T5tqozilKAb9vQ==" spinCount="100000" sheet="1" selectLockedCells="1"/>
  <customSheetViews>
    <customSheetView guid="{AFE54ADF-62A4-4840-AA92-13ACB946BB86}">
      <selection activeCell="D2" sqref="D2"/>
      <pageMargins left="0.7" right="0.7" top="0.75" bottom="0.75" header="0.3" footer="0.3"/>
    </customSheetView>
  </customSheetViews>
  <mergeCells count="1">
    <mergeCell ref="F9:G9"/>
  </mergeCells>
  <pageMargins left="0.7" right="0.7" top="0.75" bottom="0.75" header="0.3" footer="0.3"/>
  <pageSetup paperSize="9"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'Base de datos'!$L$1:$L$28</xm:f>
          </x14:formula1>
          <xm:sqref>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S35"/>
  <sheetViews>
    <sheetView showGridLines="0" zoomScale="70" zoomScaleNormal="70" workbookViewId="0">
      <selection activeCell="H9" sqref="H9"/>
    </sheetView>
  </sheetViews>
  <sheetFormatPr baseColWidth="10" defaultColWidth="11.42578125" defaultRowHeight="15" x14ac:dyDescent="0.25"/>
  <cols>
    <col min="1" max="1" width="11.42578125" style="13"/>
    <col min="2" max="2" width="26.140625" style="13" customWidth="1"/>
    <col min="3" max="5" width="6.5703125" style="15" customWidth="1"/>
    <col min="6" max="6" width="29.42578125" style="25" customWidth="1"/>
    <col min="7" max="9" width="9" style="13" customWidth="1"/>
    <col min="10" max="10" width="30.140625" style="13" customWidth="1"/>
    <col min="11" max="11" width="8.28515625" style="13" customWidth="1"/>
    <col min="12" max="12" width="21.42578125" style="13" customWidth="1"/>
    <col min="13" max="16384" width="11.42578125" style="13"/>
  </cols>
  <sheetData>
    <row r="2" spans="1:19" ht="15" customHeight="1" x14ac:dyDescent="0.25">
      <c r="B2" s="65" t="s">
        <v>40</v>
      </c>
      <c r="C2" s="65"/>
      <c r="D2" s="65"/>
      <c r="E2" s="65"/>
      <c r="F2" s="65"/>
      <c r="G2" s="65"/>
      <c r="H2" s="65"/>
      <c r="I2" s="65"/>
      <c r="J2" s="65"/>
      <c r="K2" s="65"/>
      <c r="L2" s="65"/>
      <c r="M2" s="65"/>
      <c r="N2" s="14"/>
      <c r="O2" s="14"/>
      <c r="P2" s="14"/>
      <c r="Q2" s="14"/>
      <c r="R2" s="14"/>
      <c r="S2" s="14"/>
    </row>
    <row r="3" spans="1:19" ht="15" customHeight="1" x14ac:dyDescent="0.25">
      <c r="A3" s="14"/>
      <c r="B3" s="65"/>
      <c r="C3" s="65"/>
      <c r="D3" s="65"/>
      <c r="E3" s="65"/>
      <c r="F3" s="65"/>
      <c r="G3" s="65"/>
      <c r="H3" s="65"/>
      <c r="I3" s="65"/>
      <c r="J3" s="65"/>
      <c r="K3" s="65"/>
      <c r="L3" s="65"/>
      <c r="M3" s="65"/>
      <c r="N3" s="14"/>
      <c r="O3" s="14"/>
      <c r="P3" s="14"/>
      <c r="Q3" s="14"/>
      <c r="R3" s="14"/>
      <c r="S3" s="14"/>
    </row>
    <row r="4" spans="1:19" ht="15" customHeight="1" x14ac:dyDescent="0.25">
      <c r="A4" s="14"/>
      <c r="B4" s="65"/>
      <c r="C4" s="65"/>
      <c r="D4" s="65"/>
      <c r="E4" s="65"/>
      <c r="F4" s="65"/>
      <c r="G4" s="65"/>
      <c r="H4" s="65"/>
      <c r="I4" s="65"/>
      <c r="J4" s="65"/>
      <c r="K4" s="65"/>
      <c r="L4" s="65"/>
      <c r="M4" s="65"/>
      <c r="N4" s="14"/>
      <c r="O4" s="14"/>
      <c r="P4" s="14"/>
      <c r="Q4" s="14"/>
      <c r="R4" s="14"/>
      <c r="S4" s="14"/>
    </row>
    <row r="5" spans="1:19" ht="15" customHeight="1" x14ac:dyDescent="0.25">
      <c r="A5" s="14"/>
      <c r="B5" s="65"/>
      <c r="C5" s="65"/>
      <c r="D5" s="65"/>
      <c r="E5" s="65"/>
      <c r="F5" s="65"/>
      <c r="G5" s="65"/>
      <c r="H5" s="65"/>
      <c r="I5" s="65"/>
      <c r="J5" s="65"/>
      <c r="K5" s="65"/>
      <c r="L5" s="65"/>
      <c r="M5" s="65"/>
      <c r="N5" s="14"/>
      <c r="O5" s="14"/>
      <c r="P5" s="14"/>
      <c r="Q5" s="14"/>
      <c r="R5" s="14"/>
      <c r="S5" s="14"/>
    </row>
    <row r="6" spans="1:19" x14ac:dyDescent="0.25">
      <c r="A6" s="17"/>
    </row>
    <row r="8" spans="1:19" ht="18.75" x14ac:dyDescent="0.3">
      <c r="B8" s="12" t="s">
        <v>34</v>
      </c>
      <c r="C8" s="16"/>
      <c r="D8" s="16"/>
      <c r="E8" s="16"/>
      <c r="F8" s="26" t="s">
        <v>28</v>
      </c>
      <c r="G8" s="17"/>
      <c r="H8" s="17"/>
      <c r="I8" s="17"/>
    </row>
    <row r="9" spans="1:19" ht="51" customHeight="1" x14ac:dyDescent="0.25"/>
    <row r="10" spans="1:19" ht="36" customHeight="1" x14ac:dyDescent="0.3">
      <c r="B10" s="18" t="s">
        <v>41</v>
      </c>
      <c r="C10" s="19"/>
      <c r="D10" s="19" t="s">
        <v>45</v>
      </c>
      <c r="E10" s="19" t="s">
        <v>46</v>
      </c>
      <c r="F10" s="27" t="s">
        <v>35</v>
      </c>
      <c r="G10" s="19"/>
      <c r="H10" s="19" t="s">
        <v>45</v>
      </c>
      <c r="I10" s="19" t="s">
        <v>46</v>
      </c>
      <c r="J10" s="18" t="s">
        <v>39</v>
      </c>
      <c r="K10" s="19"/>
      <c r="L10" s="18" t="s">
        <v>38</v>
      </c>
    </row>
    <row r="11" spans="1:19" ht="18.75" x14ac:dyDescent="0.3">
      <c r="B11" s="20" t="s">
        <v>43</v>
      </c>
      <c r="C11" s="19"/>
      <c r="D11" s="30">
        <f>VLOOKUP(SUBSTITUTE($F$8," ","")&amp;"_"&amp;TEXT("0","00"),'Base de datos'!$B:$H,4,0)</f>
        <v>0</v>
      </c>
      <c r="E11" s="23">
        <f>VLOOKUP(SUBSTITUTE($F$8," ","")&amp;"_"&amp;TEXT("0","00"),'Base de datos'!$B:$H,6,0)</f>
        <v>0.17</v>
      </c>
      <c r="F11" s="29">
        <f>IFERROR((1*D11*$B11/100),0)</f>
        <v>0</v>
      </c>
      <c r="G11" s="24"/>
      <c r="H11" s="23">
        <f>VLOOKUP(SUBSTITUTE($F$8," ","")&amp;"_"&amp;TEXT("0","00"),'Base de datos'!$B:$H,5,0)</f>
        <v>1.1666666666666667E-2</v>
      </c>
      <c r="I11" s="23">
        <f>VLOOKUP(SUBSTITUTE($F$8," ","")&amp;"_"&amp;TEXT("0","00"),'Base de datos'!$B:$H,7,0)</f>
        <v>0.17</v>
      </c>
      <c r="J11" s="29">
        <f t="shared" ref="J11" si="0">(1*H11) *I11</f>
        <v>1.9833333333333335E-3</v>
      </c>
      <c r="K11" s="21"/>
      <c r="L11" s="28">
        <f>J11-F11</f>
        <v>1.9833333333333335E-3</v>
      </c>
    </row>
    <row r="12" spans="1:19" ht="18.75" x14ac:dyDescent="0.3">
      <c r="B12" s="20">
        <v>1</v>
      </c>
      <c r="C12" s="19"/>
      <c r="D12" s="30">
        <f>VLOOKUP(SUBSTITUTE($F$8," ","")&amp;"_"&amp;TEXT($B12,"00"),'Base de datos'!$B:$H,4,0)</f>
        <v>2</v>
      </c>
      <c r="E12" s="23">
        <f>VLOOKUP(SUBSTITUTE($F$8," ","")&amp;"_"&amp;TEXT($B12,"00"),'Base de datos'!$B:$H,6,0)</f>
        <v>0.17</v>
      </c>
      <c r="F12" s="29">
        <f>(1*D12*$B12/100) *E12</f>
        <v>3.4000000000000002E-3</v>
      </c>
      <c r="G12" s="24"/>
      <c r="H12" s="23">
        <f>VLOOKUP(SUBSTITUTE($F$8," ","")&amp;"_"&amp;TEXT($B12,"00"),'Base de datos'!$B:$H,5,0)</f>
        <v>0.13</v>
      </c>
      <c r="I12" s="23">
        <f>VLOOKUP(SUBSTITUTE($F$8," ","")&amp;"_"&amp;TEXT($B12,"00"),'Base de datos'!$B:$H,7,0)</f>
        <v>0.17</v>
      </c>
      <c r="J12" s="29">
        <f t="shared" ref="J12:J15" si="1">(1*H12) *I12</f>
        <v>2.2100000000000002E-2</v>
      </c>
      <c r="K12" s="21"/>
      <c r="L12" s="28">
        <f>J12-F12</f>
        <v>1.8700000000000001E-2</v>
      </c>
    </row>
    <row r="13" spans="1:19" ht="18.75" x14ac:dyDescent="0.3">
      <c r="B13" s="20">
        <v>2</v>
      </c>
      <c r="C13" s="19"/>
      <c r="D13" s="30">
        <f>VLOOKUP(SUBSTITUTE($F$8," ","")&amp;"_"&amp;TEXT($B13,"00"),'Base de datos'!$B:$H,4,0)</f>
        <v>2</v>
      </c>
      <c r="E13" s="23">
        <f>VLOOKUP(SUBSTITUTE($F$8," ","")&amp;"_"&amp;TEXT($B13,"00"),'Base de datos'!$B:$H,6,0)</f>
        <v>0.17</v>
      </c>
      <c r="F13" s="29">
        <f t="shared" ref="F13:F31" si="2">(1*D13*B13/100) *E13</f>
        <v>6.8000000000000005E-3</v>
      </c>
      <c r="G13" s="21"/>
      <c r="H13" s="23">
        <f>VLOOKUP(SUBSTITUTE($F$8," ","")&amp;"_"&amp;TEXT($B13,"00"),'Base de datos'!$B:$H,5,0)</f>
        <v>0.15</v>
      </c>
      <c r="I13" s="23">
        <f>VLOOKUP(SUBSTITUTE($F$8," ","")&amp;"_"&amp;TEXT($B13,"00"),'Base de datos'!$B:$H,7,0)</f>
        <v>0.17</v>
      </c>
      <c r="J13" s="29">
        <f t="shared" si="1"/>
        <v>2.5500000000000002E-2</v>
      </c>
      <c r="K13" s="21"/>
      <c r="L13" s="28">
        <f t="shared" ref="L13:L31" si="3">J13-F13</f>
        <v>1.8700000000000001E-2</v>
      </c>
    </row>
    <row r="14" spans="1:19" ht="18.75" x14ac:dyDescent="0.3">
      <c r="B14" s="20">
        <v>3</v>
      </c>
      <c r="C14" s="19"/>
      <c r="D14" s="30">
        <f>VLOOKUP(SUBSTITUTE($F$8," ","")&amp;"_"&amp;TEXT($B14,"00"),'Base de datos'!$B:$H,4,0)</f>
        <v>2</v>
      </c>
      <c r="E14" s="23">
        <f>VLOOKUP(SUBSTITUTE($F$8," ","")&amp;"_"&amp;TEXT($B14,"00"),'Base de datos'!$B:$H,6,0)</f>
        <v>0.17</v>
      </c>
      <c r="F14" s="29">
        <f t="shared" si="2"/>
        <v>1.0200000000000001E-2</v>
      </c>
      <c r="G14" s="21"/>
      <c r="H14" s="23">
        <f>VLOOKUP(SUBSTITUTE($F$8," ","")&amp;"_"&amp;TEXT($B14,"00"),'Base de datos'!$B:$H,5,0)</f>
        <v>0.16</v>
      </c>
      <c r="I14" s="23">
        <f>VLOOKUP(SUBSTITUTE($F$8," ","")&amp;"_"&amp;TEXT($B14,"00"),'Base de datos'!$B:$H,7,0)</f>
        <v>0.17</v>
      </c>
      <c r="J14" s="29">
        <f t="shared" si="1"/>
        <v>2.7200000000000002E-2</v>
      </c>
      <c r="K14" s="21"/>
      <c r="L14" s="28">
        <f t="shared" si="3"/>
        <v>1.7000000000000001E-2</v>
      </c>
    </row>
    <row r="15" spans="1:19" ht="18.75" x14ac:dyDescent="0.3">
      <c r="B15" s="20">
        <v>4</v>
      </c>
      <c r="C15" s="19"/>
      <c r="D15" s="30">
        <f>VLOOKUP(SUBSTITUTE($F$8," ","")&amp;"_"&amp;TEXT($B15,"00"),'Base de datos'!$B:$H,4,0)</f>
        <v>2</v>
      </c>
      <c r="E15" s="23">
        <f>VLOOKUP(SUBSTITUTE($F$8," ","")&amp;"_"&amp;TEXT($B15,"00"),'Base de datos'!$B:$H,6,0)</f>
        <v>0.17</v>
      </c>
      <c r="F15" s="29">
        <f t="shared" si="2"/>
        <v>1.3600000000000001E-2</v>
      </c>
      <c r="G15" s="21"/>
      <c r="H15" s="23">
        <f>VLOOKUP(SUBSTITUTE($F$8," ","")&amp;"_"&amp;TEXT($B15,"00"),'Base de datos'!$B:$H,5,0)</f>
        <v>0.17</v>
      </c>
      <c r="I15" s="23">
        <f>VLOOKUP(SUBSTITUTE($F$8," ","")&amp;"_"&amp;TEXT($B15,"00"),'Base de datos'!$B:$H,7,0)</f>
        <v>0.17</v>
      </c>
      <c r="J15" s="29">
        <f t="shared" si="1"/>
        <v>2.8900000000000006E-2</v>
      </c>
      <c r="K15" s="21"/>
      <c r="L15" s="28">
        <f t="shared" si="3"/>
        <v>1.5300000000000005E-2</v>
      </c>
    </row>
    <row r="16" spans="1:19" ht="18.75" x14ac:dyDescent="0.3">
      <c r="B16" s="20">
        <v>5</v>
      </c>
      <c r="C16" s="19"/>
      <c r="D16" s="30">
        <f>VLOOKUP(SUBSTITUTE($F$8," ","")&amp;"_"&amp;TEXT($B16,"00"),'Base de datos'!$B:$H,4,0)</f>
        <v>2</v>
      </c>
      <c r="E16" s="23">
        <f>VLOOKUP(SUBSTITUTE($F$8," ","")&amp;"_"&amp;TEXT($B16,"00"),'Base de datos'!$B:$H,6,0)</f>
        <v>0.17</v>
      </c>
      <c r="F16" s="29">
        <f t="shared" si="2"/>
        <v>1.7000000000000001E-2</v>
      </c>
      <c r="G16" s="21"/>
      <c r="H16" s="23">
        <f>VLOOKUP(SUBSTITUTE($F$8," ","")&amp;"_"&amp;TEXT($B16,"00"),'Base de datos'!$B:$H,5,0)</f>
        <v>0.17</v>
      </c>
      <c r="I16" s="23">
        <f>VLOOKUP(SUBSTITUTE($F$8," ","")&amp;"_"&amp;TEXT($B16,"00"),'Base de datos'!$B:$H,7,0)</f>
        <v>0.17</v>
      </c>
      <c r="J16" s="29">
        <f>(1*H16) *I16</f>
        <v>2.8900000000000006E-2</v>
      </c>
      <c r="K16" s="21"/>
      <c r="L16" s="28">
        <f t="shared" si="3"/>
        <v>1.1900000000000004E-2</v>
      </c>
    </row>
    <row r="17" spans="2:12" ht="18.75" x14ac:dyDescent="0.3">
      <c r="B17" s="20">
        <v>6</v>
      </c>
      <c r="C17" s="19"/>
      <c r="D17" s="30">
        <f>VLOOKUP(SUBSTITUTE($F$8," ","")&amp;"_"&amp;TEXT($B17,"00"),'Base de datos'!$B:$H,4,0)</f>
        <v>2</v>
      </c>
      <c r="E17" s="23">
        <f>VLOOKUP(SUBSTITUTE($F$8," ","")&amp;"_"&amp;TEXT($B17,"00"),'Base de datos'!$B:$H,6,0)</f>
        <v>0.17</v>
      </c>
      <c r="F17" s="29">
        <f t="shared" si="2"/>
        <v>2.0400000000000001E-2</v>
      </c>
      <c r="G17" s="21"/>
      <c r="H17" s="23">
        <f>VLOOKUP(SUBSTITUTE($F$8," ","")&amp;"_"&amp;TEXT($B17,"00"),'Base de datos'!$B:$H,5,0)</f>
        <v>0.16</v>
      </c>
      <c r="I17" s="23">
        <f>VLOOKUP(SUBSTITUTE($F$8," ","")&amp;"_"&amp;TEXT($B17,"00"),'Base de datos'!$B:$H,7,0)</f>
        <v>0.17</v>
      </c>
      <c r="J17" s="29">
        <f t="shared" ref="J17:J31" si="4">(1*H17) *I17</f>
        <v>2.7200000000000002E-2</v>
      </c>
      <c r="K17" s="21"/>
      <c r="L17" s="28">
        <f t="shared" si="3"/>
        <v>6.8000000000000005E-3</v>
      </c>
    </row>
    <row r="18" spans="2:12" ht="18.75" x14ac:dyDescent="0.3">
      <c r="B18" s="20">
        <v>7</v>
      </c>
      <c r="C18" s="19"/>
      <c r="D18" s="30">
        <f>VLOOKUP(SUBSTITUTE($F$8," ","")&amp;"_"&amp;TEXT($B18,"00"),'Base de datos'!$B:$H,4,0)</f>
        <v>2</v>
      </c>
      <c r="E18" s="23">
        <f>VLOOKUP(SUBSTITUTE($F$8," ","")&amp;"_"&amp;TEXT($B18,"00"),'Base de datos'!$B:$H,6,0)</f>
        <v>0.17</v>
      </c>
      <c r="F18" s="29">
        <f t="shared" si="2"/>
        <v>2.3800000000000005E-2</v>
      </c>
      <c r="G18" s="21"/>
      <c r="H18" s="23">
        <f>VLOOKUP(SUBSTITUTE($F$8," ","")&amp;"_"&amp;TEXT($B18,"00"),'Base de datos'!$B:$H,5,0)</f>
        <v>0.12</v>
      </c>
      <c r="I18" s="23">
        <f>VLOOKUP(SUBSTITUTE($F$8," ","")&amp;"_"&amp;TEXT($B18,"00"),'Base de datos'!$B:$H,7,0)</f>
        <v>0.17</v>
      </c>
      <c r="J18" s="29">
        <f t="shared" si="4"/>
        <v>2.0400000000000001E-2</v>
      </c>
      <c r="K18" s="21"/>
      <c r="L18" s="28">
        <f t="shared" si="3"/>
        <v>-3.4000000000000037E-3</v>
      </c>
    </row>
    <row r="19" spans="2:12" ht="18.75" x14ac:dyDescent="0.3">
      <c r="B19" s="20">
        <v>8</v>
      </c>
      <c r="C19" s="19"/>
      <c r="D19" s="30">
        <f>VLOOKUP(SUBSTITUTE($F$8," ","")&amp;"_"&amp;TEXT($B19,"00"),'Base de datos'!$B:$H,4,0)</f>
        <v>2</v>
      </c>
      <c r="E19" s="23">
        <f>VLOOKUP(SUBSTITUTE($F$8," ","")&amp;"_"&amp;TEXT($B19,"00"),'Base de datos'!$B:$H,6,0)</f>
        <v>0.17</v>
      </c>
      <c r="F19" s="29">
        <f t="shared" si="2"/>
        <v>2.7200000000000002E-2</v>
      </c>
      <c r="G19" s="21"/>
      <c r="H19" s="23">
        <f>VLOOKUP(SUBSTITUTE($F$8," ","")&amp;"_"&amp;TEXT($B19,"00"),'Base de datos'!$B:$H,5,0)</f>
        <v>0.1</v>
      </c>
      <c r="I19" s="23">
        <f>VLOOKUP(SUBSTITUTE($F$8," ","")&amp;"_"&amp;TEXT($B19,"00"),'Base de datos'!$B:$H,7,0)</f>
        <v>0.17</v>
      </c>
      <c r="J19" s="29">
        <f t="shared" si="4"/>
        <v>1.7000000000000001E-2</v>
      </c>
      <c r="K19" s="21"/>
      <c r="L19" s="28">
        <f t="shared" si="3"/>
        <v>-1.0200000000000001E-2</v>
      </c>
    </row>
    <row r="20" spans="2:12" ht="18.75" x14ac:dyDescent="0.3">
      <c r="B20" s="20">
        <v>9</v>
      </c>
      <c r="C20" s="19"/>
      <c r="D20" s="30">
        <f>VLOOKUP(SUBSTITUTE($F$8," ","")&amp;"_"&amp;TEXT($B20,"00"),'Base de datos'!$B:$H,4,0)</f>
        <v>2</v>
      </c>
      <c r="E20" s="23">
        <f>VLOOKUP(SUBSTITUTE($F$8," ","")&amp;"_"&amp;TEXT($B20,"00"),'Base de datos'!$B:$H,6,0)</f>
        <v>0.17</v>
      </c>
      <c r="F20" s="29">
        <f t="shared" si="2"/>
        <v>3.0600000000000002E-2</v>
      </c>
      <c r="G20" s="21"/>
      <c r="H20" s="23">
        <f>VLOOKUP(SUBSTITUTE($F$8," ","")&amp;"_"&amp;TEXT($B20,"00"),'Base de datos'!$B:$H,5,0)</f>
        <v>0.09</v>
      </c>
      <c r="I20" s="23">
        <f>VLOOKUP(SUBSTITUTE($F$8," ","")&amp;"_"&amp;TEXT($B20,"00"),'Base de datos'!$B:$H,7,0)</f>
        <v>0.17</v>
      </c>
      <c r="J20" s="29">
        <f t="shared" si="4"/>
        <v>1.5300000000000001E-2</v>
      </c>
      <c r="K20" s="21"/>
      <c r="L20" s="28">
        <f t="shared" si="3"/>
        <v>-1.5300000000000001E-2</v>
      </c>
    </row>
    <row r="21" spans="2:12" ht="18.75" x14ac:dyDescent="0.3">
      <c r="B21" s="20">
        <v>10</v>
      </c>
      <c r="C21" s="19"/>
      <c r="D21" s="30">
        <f>VLOOKUP(SUBSTITUTE($F$8," ","")&amp;"_"&amp;TEXT($B21,"00"),'Base de datos'!$B:$H,4,0)</f>
        <v>2</v>
      </c>
      <c r="E21" s="23">
        <f>VLOOKUP(SUBSTITUTE($F$8," ","")&amp;"_"&amp;TEXT($B21,"00"),'Base de datos'!$B:$H,6,0)</f>
        <v>0.17</v>
      </c>
      <c r="F21" s="29">
        <f t="shared" si="2"/>
        <v>3.4000000000000002E-2</v>
      </c>
      <c r="G21" s="21"/>
      <c r="H21" s="23">
        <f>VLOOKUP(SUBSTITUTE($F$8," ","")&amp;"_"&amp;TEXT($B21,"00"),'Base de datos'!$B:$H,5,0)</f>
        <v>0.08</v>
      </c>
      <c r="I21" s="23">
        <f>VLOOKUP(SUBSTITUTE($F$8," ","")&amp;"_"&amp;TEXT($B21,"00"),'Base de datos'!$B:$H,7,0)</f>
        <v>0.17</v>
      </c>
      <c r="J21" s="29">
        <f t="shared" si="4"/>
        <v>1.3600000000000001E-2</v>
      </c>
      <c r="K21" s="21"/>
      <c r="L21" s="28">
        <f t="shared" si="3"/>
        <v>-2.0400000000000001E-2</v>
      </c>
    </row>
    <row r="22" spans="2:12" ht="18.75" x14ac:dyDescent="0.3">
      <c r="B22" s="20">
        <v>11</v>
      </c>
      <c r="C22" s="19"/>
      <c r="D22" s="30">
        <f>VLOOKUP(SUBSTITUTE($F$8," ","")&amp;"_"&amp;TEXT($B22,"00"),'Base de datos'!$B:$H,4,0)</f>
        <v>2</v>
      </c>
      <c r="E22" s="23">
        <f>VLOOKUP(SUBSTITUTE($F$8," ","")&amp;"_"&amp;TEXT($B22,"00"),'Base de datos'!$B:$H,6,0)</f>
        <v>0.17</v>
      </c>
      <c r="F22" s="29">
        <f t="shared" si="2"/>
        <v>3.7400000000000003E-2</v>
      </c>
      <c r="G22" s="21"/>
      <c r="H22" s="23">
        <f>VLOOKUP(SUBSTITUTE($F$8," ","")&amp;"_"&amp;TEXT($B22,"00"),'Base de datos'!$B:$H,5,0)</f>
        <v>0.08</v>
      </c>
      <c r="I22" s="23">
        <f>VLOOKUP(SUBSTITUTE($F$8," ","")&amp;"_"&amp;TEXT($B22,"00"),'Base de datos'!$B:$H,7,0)</f>
        <v>0.17</v>
      </c>
      <c r="J22" s="29">
        <f t="shared" si="4"/>
        <v>1.3600000000000001E-2</v>
      </c>
      <c r="K22" s="21"/>
      <c r="L22" s="28">
        <f t="shared" si="3"/>
        <v>-2.3800000000000002E-2</v>
      </c>
    </row>
    <row r="23" spans="2:12" ht="18.75" x14ac:dyDescent="0.3">
      <c r="B23" s="20">
        <v>12</v>
      </c>
      <c r="C23" s="19"/>
      <c r="D23" s="30">
        <f>VLOOKUP(SUBSTITUTE($F$8," ","")&amp;"_"&amp;TEXT($B23,"00"),'Base de datos'!$B:$H,4,0)</f>
        <v>2</v>
      </c>
      <c r="E23" s="23">
        <f>VLOOKUP(SUBSTITUTE($F$8," ","")&amp;"_"&amp;TEXT($B23,"00"),'Base de datos'!$B:$H,6,0)</f>
        <v>0.17</v>
      </c>
      <c r="F23" s="29">
        <f t="shared" si="2"/>
        <v>4.0800000000000003E-2</v>
      </c>
      <c r="G23" s="21"/>
      <c r="H23" s="23">
        <f>VLOOKUP(SUBSTITUTE($F$8," ","")&amp;"_"&amp;TEXT($B23,"00"),'Base de datos'!$B:$H,5,0)</f>
        <v>0.08</v>
      </c>
      <c r="I23" s="23">
        <f>VLOOKUP(SUBSTITUTE($F$8," ","")&amp;"_"&amp;TEXT($B23,"00"),'Base de datos'!$B:$H,7,0)</f>
        <v>0.17</v>
      </c>
      <c r="J23" s="29">
        <f t="shared" si="4"/>
        <v>1.3600000000000001E-2</v>
      </c>
      <c r="K23" s="21"/>
      <c r="L23" s="28">
        <f t="shared" si="3"/>
        <v>-2.7200000000000002E-2</v>
      </c>
    </row>
    <row r="24" spans="2:12" ht="18.75" x14ac:dyDescent="0.3">
      <c r="B24" s="20">
        <v>13</v>
      </c>
      <c r="C24" s="19"/>
      <c r="D24" s="30">
        <f>VLOOKUP(SUBSTITUTE($F$8," ","")&amp;"_"&amp;TEXT($B24,"00"),'Base de datos'!$B:$H,4,0)</f>
        <v>2</v>
      </c>
      <c r="E24" s="23">
        <f>VLOOKUP(SUBSTITUTE($F$8," ","")&amp;"_"&amp;TEXT($B24,"00"),'Base de datos'!$B:$H,6,0)</f>
        <v>0.17</v>
      </c>
      <c r="F24" s="29">
        <f t="shared" si="2"/>
        <v>4.4200000000000003E-2</v>
      </c>
      <c r="G24" s="21"/>
      <c r="H24" s="23">
        <f>VLOOKUP(SUBSTITUTE($F$8," ","")&amp;"_"&amp;TEXT($B24,"00"),'Base de datos'!$B:$H,5,0)</f>
        <v>0.08</v>
      </c>
      <c r="I24" s="23">
        <f>VLOOKUP(SUBSTITUTE($F$8," ","")&amp;"_"&amp;TEXT($B24,"00"),'Base de datos'!$B:$H,7,0)</f>
        <v>0.17</v>
      </c>
      <c r="J24" s="29">
        <f t="shared" si="4"/>
        <v>1.3600000000000001E-2</v>
      </c>
      <c r="K24" s="21"/>
      <c r="L24" s="28">
        <f t="shared" si="3"/>
        <v>-3.0600000000000002E-2</v>
      </c>
    </row>
    <row r="25" spans="2:12" ht="18.75" x14ac:dyDescent="0.3">
      <c r="B25" s="20">
        <v>14</v>
      </c>
      <c r="C25" s="19"/>
      <c r="D25" s="30">
        <f>VLOOKUP(SUBSTITUTE($F$8," ","")&amp;"_"&amp;TEXT($B25,"00"),'Base de datos'!$B:$H,4,0)</f>
        <v>2</v>
      </c>
      <c r="E25" s="23">
        <f>VLOOKUP(SUBSTITUTE($F$8," ","")&amp;"_"&amp;TEXT($B25,"00"),'Base de datos'!$B:$H,6,0)</f>
        <v>0.17</v>
      </c>
      <c r="F25" s="29">
        <f t="shared" si="2"/>
        <v>4.760000000000001E-2</v>
      </c>
      <c r="G25" s="21"/>
      <c r="H25" s="23">
        <f>VLOOKUP(SUBSTITUTE($F$8," ","")&amp;"_"&amp;TEXT($B25,"00"),'Base de datos'!$B:$H,5,0)</f>
        <v>0.1</v>
      </c>
      <c r="I25" s="23">
        <f>VLOOKUP(SUBSTITUTE($F$8," ","")&amp;"_"&amp;TEXT($B25,"00"),'Base de datos'!$B:$H,7,0)</f>
        <v>0.17</v>
      </c>
      <c r="J25" s="29">
        <f t="shared" si="4"/>
        <v>1.7000000000000001E-2</v>
      </c>
      <c r="K25" s="21"/>
      <c r="L25" s="28">
        <f t="shared" si="3"/>
        <v>-3.0600000000000009E-2</v>
      </c>
    </row>
    <row r="26" spans="2:12" ht="18.75" x14ac:dyDescent="0.3">
      <c r="B26" s="20">
        <v>15</v>
      </c>
      <c r="C26" s="19"/>
      <c r="D26" s="30">
        <f>VLOOKUP(SUBSTITUTE($F$8," ","")&amp;"_"&amp;TEXT($B26,"00"),'Base de datos'!$B:$H,4,0)</f>
        <v>2</v>
      </c>
      <c r="E26" s="23">
        <f>VLOOKUP(SUBSTITUTE($F$8," ","")&amp;"_"&amp;TEXT($B26,"00"),'Base de datos'!$B:$H,6,0)</f>
        <v>0.17</v>
      </c>
      <c r="F26" s="29">
        <f t="shared" si="2"/>
        <v>5.1000000000000004E-2</v>
      </c>
      <c r="G26" s="21"/>
      <c r="H26" s="23">
        <f>VLOOKUP(SUBSTITUTE($F$8," ","")&amp;"_"&amp;TEXT($B26,"00"),'Base de datos'!$B:$H,5,0)</f>
        <v>0.12</v>
      </c>
      <c r="I26" s="23">
        <f>VLOOKUP(SUBSTITUTE($F$8," ","")&amp;"_"&amp;TEXT($B26,"00"),'Base de datos'!$B:$H,7,0)</f>
        <v>0.17</v>
      </c>
      <c r="J26" s="29">
        <f t="shared" si="4"/>
        <v>2.0400000000000001E-2</v>
      </c>
      <c r="K26" s="21"/>
      <c r="L26" s="28">
        <f t="shared" si="3"/>
        <v>-3.0600000000000002E-2</v>
      </c>
    </row>
    <row r="27" spans="2:12" ht="18.75" x14ac:dyDescent="0.3">
      <c r="B27" s="20">
        <v>16</v>
      </c>
      <c r="C27" s="19"/>
      <c r="D27" s="30">
        <f>VLOOKUP(SUBSTITUTE($F$8," ","")&amp;"_"&amp;TEXT($B27,"00"),'Base de datos'!$B:$H,4,0)</f>
        <v>2</v>
      </c>
      <c r="E27" s="23">
        <f>VLOOKUP(SUBSTITUTE($F$8," ","")&amp;"_"&amp;TEXT($B27,"00"),'Base de datos'!$B:$H,6,0)</f>
        <v>0.17</v>
      </c>
      <c r="F27" s="29">
        <f t="shared" si="2"/>
        <v>5.4400000000000004E-2</v>
      </c>
      <c r="G27" s="21"/>
      <c r="H27" s="23">
        <f>VLOOKUP(SUBSTITUTE($F$8," ","")&amp;"_"&amp;TEXT($B27,"00"),'Base de datos'!$B:$H,5,0)</f>
        <v>0.16</v>
      </c>
      <c r="I27" s="23">
        <f>VLOOKUP(SUBSTITUTE($F$8," ","")&amp;"_"&amp;TEXT($B27,"00"),'Base de datos'!$B:$H,7,0)</f>
        <v>0.17</v>
      </c>
      <c r="J27" s="29">
        <f t="shared" si="4"/>
        <v>2.7200000000000002E-2</v>
      </c>
      <c r="K27" s="21"/>
      <c r="L27" s="28">
        <f t="shared" si="3"/>
        <v>-2.7200000000000002E-2</v>
      </c>
    </row>
    <row r="28" spans="2:12" ht="18.75" x14ac:dyDescent="0.3">
      <c r="B28" s="20">
        <v>17</v>
      </c>
      <c r="C28" s="19"/>
      <c r="D28" s="30">
        <f>VLOOKUP(SUBSTITUTE($F$8," ","")&amp;"_"&amp;TEXT($B28,"00"),'Base de datos'!$B:$H,4,0)</f>
        <v>2</v>
      </c>
      <c r="E28" s="23">
        <f>VLOOKUP(SUBSTITUTE($F$8," ","")&amp;"_"&amp;TEXT($B28,"00"),'Base de datos'!$B:$H,6,0)</f>
        <v>0.17</v>
      </c>
      <c r="F28" s="29">
        <f t="shared" si="2"/>
        <v>5.7800000000000011E-2</v>
      </c>
      <c r="G28" s="21"/>
      <c r="H28" s="23">
        <f>VLOOKUP(SUBSTITUTE($F$8," ","")&amp;"_"&amp;TEXT($B28,"00"),'Base de datos'!$B:$H,5,0)</f>
        <v>0.2</v>
      </c>
      <c r="I28" s="23">
        <f>VLOOKUP(SUBSTITUTE($F$8," ","")&amp;"_"&amp;TEXT($B28,"00"),'Base de datos'!$B:$H,7,0)</f>
        <v>0.17</v>
      </c>
      <c r="J28" s="29">
        <f t="shared" si="4"/>
        <v>3.4000000000000002E-2</v>
      </c>
      <c r="K28" s="21"/>
      <c r="L28" s="28">
        <f t="shared" si="3"/>
        <v>-2.3800000000000009E-2</v>
      </c>
    </row>
    <row r="29" spans="2:12" ht="18.75" x14ac:dyDescent="0.3">
      <c r="B29" s="20">
        <v>18</v>
      </c>
      <c r="C29" s="19"/>
      <c r="D29" s="30">
        <f>VLOOKUP(SUBSTITUTE($F$8," ","")&amp;"_"&amp;TEXT($B29,"00"),'Base de datos'!$B:$H,4,0)</f>
        <v>2</v>
      </c>
      <c r="E29" s="23">
        <f>VLOOKUP(SUBSTITUTE($F$8," ","")&amp;"_"&amp;TEXT($B29,"00"),'Base de datos'!$B:$H,6,0)</f>
        <v>0.17</v>
      </c>
      <c r="F29" s="29">
        <f t="shared" si="2"/>
        <v>6.1200000000000004E-2</v>
      </c>
      <c r="G29" s="21"/>
      <c r="H29" s="23">
        <f>VLOOKUP(SUBSTITUTE($F$8," ","")&amp;"_"&amp;TEXT($B29,"00"),'Base de datos'!$B:$H,5,0)</f>
        <v>0.26</v>
      </c>
      <c r="I29" s="23">
        <f>VLOOKUP(SUBSTITUTE($F$8," ","")&amp;"_"&amp;TEXT($B29,"00"),'Base de datos'!$B:$H,7,0)</f>
        <v>0.17</v>
      </c>
      <c r="J29" s="29">
        <f t="shared" si="4"/>
        <v>4.4200000000000003E-2</v>
      </c>
      <c r="K29" s="21"/>
      <c r="L29" s="28">
        <f t="shared" si="3"/>
        <v>-1.7000000000000001E-2</v>
      </c>
    </row>
    <row r="30" spans="2:12" ht="18.75" x14ac:dyDescent="0.3">
      <c r="B30" s="20">
        <v>19</v>
      </c>
      <c r="C30" s="19"/>
      <c r="D30" s="30">
        <f>VLOOKUP(SUBSTITUTE($F$8," ","")&amp;"_"&amp;TEXT($B30,"00"),'Base de datos'!$B:$H,4,0)</f>
        <v>2</v>
      </c>
      <c r="E30" s="23">
        <f>VLOOKUP(SUBSTITUTE($F$8," ","")&amp;"_"&amp;TEXT($B30,"00"),'Base de datos'!$B:$H,6,0)</f>
        <v>0.17</v>
      </c>
      <c r="F30" s="29">
        <f t="shared" si="2"/>
        <v>6.4600000000000005E-2</v>
      </c>
      <c r="G30" s="21"/>
      <c r="H30" s="23">
        <f>VLOOKUP(SUBSTITUTE($F$8," ","")&amp;"_"&amp;TEXT($B30,"00"),'Base de datos'!$B:$H,5,0)</f>
        <v>0.36</v>
      </c>
      <c r="I30" s="23">
        <f>VLOOKUP(SUBSTITUTE($F$8," ","")&amp;"_"&amp;TEXT($B30,"00"),'Base de datos'!$B:$H,7,0)</f>
        <v>0.17</v>
      </c>
      <c r="J30" s="29">
        <f t="shared" si="4"/>
        <v>6.1200000000000004E-2</v>
      </c>
      <c r="K30" s="21"/>
      <c r="L30" s="28">
        <f t="shared" si="3"/>
        <v>-3.4000000000000002E-3</v>
      </c>
    </row>
    <row r="31" spans="2:12" ht="18.75" x14ac:dyDescent="0.3">
      <c r="B31" s="20">
        <v>20</v>
      </c>
      <c r="C31" s="19"/>
      <c r="D31" s="30">
        <f>VLOOKUP(SUBSTITUTE($F$8," ","")&amp;"_"&amp;TEXT($B31,"00"),'Base de datos'!$B:$H,4,0)</f>
        <v>2</v>
      </c>
      <c r="E31" s="23">
        <f>VLOOKUP(SUBSTITUTE($F$8," ","")&amp;"_"&amp;TEXT($B31,"00"),'Base de datos'!$B:$H,6,0)</f>
        <v>0.17</v>
      </c>
      <c r="F31" s="29">
        <f t="shared" si="2"/>
        <v>6.8000000000000005E-2</v>
      </c>
      <c r="G31" s="21"/>
      <c r="H31" s="23">
        <f>VLOOKUP(SUBSTITUTE($F$8," ","")&amp;"_"&amp;TEXT($B31,"00"),'Base de datos'!$B:$H,5,0)</f>
        <v>0.45</v>
      </c>
      <c r="I31" s="23">
        <f>VLOOKUP(SUBSTITUTE($F$8," ","")&amp;"_"&amp;TEXT($B31,"00"),'Base de datos'!$B:$H,7,0)</f>
        <v>0.17</v>
      </c>
      <c r="J31" s="29">
        <f t="shared" si="4"/>
        <v>7.6500000000000012E-2</v>
      </c>
      <c r="K31" s="21"/>
      <c r="L31" s="28">
        <f t="shared" si="3"/>
        <v>8.5000000000000075E-3</v>
      </c>
    </row>
    <row r="32" spans="2:12" ht="18.75" x14ac:dyDescent="0.3">
      <c r="B32" s="20"/>
      <c r="C32" s="22"/>
      <c r="D32" s="22"/>
      <c r="E32" s="22"/>
      <c r="F32" s="28"/>
      <c r="G32" s="21"/>
      <c r="H32" s="21"/>
      <c r="I32" s="21"/>
      <c r="J32" s="21"/>
      <c r="K32" s="21"/>
      <c r="L32" s="21"/>
    </row>
    <row r="33" spans="2:12" ht="18.75" x14ac:dyDescent="0.3">
      <c r="B33" s="21"/>
      <c r="C33" s="22"/>
      <c r="D33" s="22"/>
      <c r="E33" s="22"/>
      <c r="F33" s="28"/>
      <c r="G33" s="21"/>
      <c r="H33" s="21"/>
      <c r="I33" s="21"/>
      <c r="J33" s="21"/>
      <c r="K33" s="21"/>
      <c r="L33" s="21"/>
    </row>
    <row r="34" spans="2:12" ht="18.75" x14ac:dyDescent="0.3">
      <c r="B34" s="21" t="s">
        <v>42</v>
      </c>
      <c r="C34" s="22"/>
      <c r="D34" s="22"/>
      <c r="E34" s="22"/>
      <c r="F34" s="28">
        <f>AVERAGE(F11:F31)</f>
        <v>3.4000000000000009E-2</v>
      </c>
      <c r="G34" s="21"/>
      <c r="H34" s="21"/>
      <c r="I34" s="21"/>
      <c r="J34" s="28">
        <f>AVERAGE(J11:J31)</f>
        <v>2.6161111111111121E-2</v>
      </c>
      <c r="K34" s="21"/>
      <c r="L34" s="28">
        <f>J34-F34</f>
        <v>-7.8388888888888883E-3</v>
      </c>
    </row>
    <row r="35" spans="2:12" ht="18.75" x14ac:dyDescent="0.3">
      <c r="B35" s="21"/>
      <c r="C35" s="22"/>
      <c r="D35" s="22"/>
      <c r="E35" s="22"/>
      <c r="F35" s="28"/>
      <c r="G35" s="21"/>
      <c r="H35" s="21"/>
      <c r="I35" s="21"/>
      <c r="J35" s="21"/>
      <c r="K35" s="21"/>
      <c r="L35" s="21"/>
    </row>
  </sheetData>
  <mergeCells count="1">
    <mergeCell ref="B2:M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'Base de datos'!$L$1:$L$28</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568"/>
  <sheetViews>
    <sheetView workbookViewId="0">
      <selection activeCell="J17" sqref="J17"/>
    </sheetView>
  </sheetViews>
  <sheetFormatPr baseColWidth="10" defaultRowHeight="15" x14ac:dyDescent="0.25"/>
  <cols>
    <col min="2" max="2" width="22" customWidth="1"/>
    <col min="3" max="3" width="20.5703125" style="7" customWidth="1"/>
    <col min="4" max="4" width="6.42578125" style="8" customWidth="1"/>
    <col min="5" max="5" width="21.28515625" style="8" customWidth="1"/>
    <col min="6" max="6" width="21.140625" style="8" bestFit="1" customWidth="1"/>
    <col min="7" max="7" width="14.85546875" style="8" customWidth="1"/>
    <col min="8" max="8" width="12.140625" style="8" customWidth="1"/>
    <col min="12" max="12" width="21" bestFit="1" customWidth="1"/>
  </cols>
  <sheetData>
    <row r="1" spans="1:12" x14ac:dyDescent="0.25">
      <c r="A1" t="s">
        <v>37</v>
      </c>
      <c r="B1" t="s">
        <v>44</v>
      </c>
      <c r="C1" s="9" t="s">
        <v>0</v>
      </c>
      <c r="D1" s="1" t="s">
        <v>1</v>
      </c>
      <c r="E1" s="1" t="s">
        <v>2</v>
      </c>
      <c r="F1" s="1" t="s">
        <v>3</v>
      </c>
      <c r="G1" s="1" t="s">
        <v>4</v>
      </c>
      <c r="H1" s="1" t="s">
        <v>5</v>
      </c>
      <c r="L1" s="62" t="s">
        <v>51</v>
      </c>
    </row>
    <row r="2" spans="1:12" x14ac:dyDescent="0.25">
      <c r="A2">
        <v>36005</v>
      </c>
      <c r="B2" t="str">
        <f>SUBSTITUTE(C2," ","")&amp;"_"&amp;TEXT(D2,"00")</f>
        <v>CaldasdeReis_00</v>
      </c>
      <c r="C2" s="9" t="s">
        <v>6</v>
      </c>
      <c r="D2" s="1">
        <v>0</v>
      </c>
      <c r="E2" s="1">
        <v>0</v>
      </c>
      <c r="F2" s="2">
        <v>1.1666666666666667E-2</v>
      </c>
      <c r="G2" s="3">
        <v>0</v>
      </c>
      <c r="H2" s="10">
        <f>IF(G2=0,0.3,G2)</f>
        <v>0.3</v>
      </c>
      <c r="L2" s="11" t="s">
        <v>8</v>
      </c>
    </row>
    <row r="3" spans="1:12" x14ac:dyDescent="0.25">
      <c r="A3">
        <f t="shared" ref="A3:A22" si="0">A2</f>
        <v>36005</v>
      </c>
      <c r="B3" t="str">
        <f t="shared" ref="B3:B66" si="1">SUBSTITUTE(C3," ","")&amp;"_"&amp;TEXT(D3,"00")</f>
        <v>CaldasdeReis_01</v>
      </c>
      <c r="C3" s="9" t="s">
        <v>6</v>
      </c>
      <c r="D3" s="1">
        <v>1</v>
      </c>
      <c r="E3" s="1">
        <v>2.2000000000000002</v>
      </c>
      <c r="F3" s="2">
        <v>0.13</v>
      </c>
      <c r="G3" s="3">
        <v>0.19</v>
      </c>
      <c r="H3" s="10">
        <f t="shared" ref="H3:H66" si="2">IF(G3=0,0.3,G3)</f>
        <v>0.19</v>
      </c>
      <c r="L3" s="9" t="s">
        <v>6</v>
      </c>
    </row>
    <row r="4" spans="1:12" x14ac:dyDescent="0.25">
      <c r="A4">
        <f t="shared" si="0"/>
        <v>36005</v>
      </c>
      <c r="B4" t="str">
        <f t="shared" si="1"/>
        <v>CaldasdeReis_02</v>
      </c>
      <c r="C4" s="9" t="s">
        <v>6</v>
      </c>
      <c r="D4" s="1">
        <v>2</v>
      </c>
      <c r="E4" s="1">
        <v>2.2000000000000002</v>
      </c>
      <c r="F4" s="2">
        <v>0.15</v>
      </c>
      <c r="G4" s="3">
        <v>0.19</v>
      </c>
      <c r="H4" s="10">
        <f t="shared" si="2"/>
        <v>0.19</v>
      </c>
      <c r="L4" s="9" t="s">
        <v>9</v>
      </c>
    </row>
    <row r="5" spans="1:12" x14ac:dyDescent="0.25">
      <c r="A5">
        <f t="shared" si="0"/>
        <v>36005</v>
      </c>
      <c r="B5" t="str">
        <f t="shared" si="1"/>
        <v>CaldasdeReis_03</v>
      </c>
      <c r="C5" s="9" t="s">
        <v>6</v>
      </c>
      <c r="D5" s="1">
        <v>3</v>
      </c>
      <c r="E5" s="1">
        <v>2.2000000000000002</v>
      </c>
      <c r="F5" s="2">
        <v>0.16</v>
      </c>
      <c r="G5" s="3">
        <v>0.19</v>
      </c>
      <c r="H5" s="10">
        <f t="shared" si="2"/>
        <v>0.19</v>
      </c>
      <c r="L5" s="9" t="s">
        <v>10</v>
      </c>
    </row>
    <row r="6" spans="1:12" x14ac:dyDescent="0.25">
      <c r="A6">
        <f t="shared" si="0"/>
        <v>36005</v>
      </c>
      <c r="B6" t="str">
        <f t="shared" si="1"/>
        <v>CaldasdeReis_04</v>
      </c>
      <c r="C6" s="9" t="s">
        <v>6</v>
      </c>
      <c r="D6" s="1">
        <v>4</v>
      </c>
      <c r="E6" s="1">
        <v>2.2000000000000002</v>
      </c>
      <c r="F6" s="2">
        <v>0.17</v>
      </c>
      <c r="G6" s="3">
        <v>0.19</v>
      </c>
      <c r="H6" s="10">
        <f t="shared" si="2"/>
        <v>0.19</v>
      </c>
      <c r="L6" s="9" t="s">
        <v>11</v>
      </c>
    </row>
    <row r="7" spans="1:12" x14ac:dyDescent="0.25">
      <c r="A7">
        <f t="shared" si="0"/>
        <v>36005</v>
      </c>
      <c r="B7" t="str">
        <f t="shared" si="1"/>
        <v>CaldasdeReis_05</v>
      </c>
      <c r="C7" s="9" t="s">
        <v>6</v>
      </c>
      <c r="D7" s="1">
        <v>5</v>
      </c>
      <c r="E7" s="1">
        <v>2.2000000000000002</v>
      </c>
      <c r="F7" s="2">
        <v>0.17</v>
      </c>
      <c r="G7" s="3">
        <v>0.19</v>
      </c>
      <c r="H7" s="10">
        <f t="shared" si="2"/>
        <v>0.19</v>
      </c>
      <c r="L7" s="11" t="s">
        <v>32</v>
      </c>
    </row>
    <row r="8" spans="1:12" x14ac:dyDescent="0.25">
      <c r="A8">
        <f t="shared" si="0"/>
        <v>36005</v>
      </c>
      <c r="B8" t="str">
        <f t="shared" si="1"/>
        <v>CaldasdeReis_06</v>
      </c>
      <c r="C8" s="9" t="s">
        <v>6</v>
      </c>
      <c r="D8" s="1">
        <v>6</v>
      </c>
      <c r="E8" s="1">
        <v>2</v>
      </c>
      <c r="F8" s="2">
        <v>0.16</v>
      </c>
      <c r="G8" s="3">
        <v>0.2</v>
      </c>
      <c r="H8" s="10">
        <f t="shared" si="2"/>
        <v>0.2</v>
      </c>
      <c r="L8" s="9" t="s">
        <v>12</v>
      </c>
    </row>
    <row r="9" spans="1:12" x14ac:dyDescent="0.25">
      <c r="A9">
        <f t="shared" si="0"/>
        <v>36005</v>
      </c>
      <c r="B9" t="str">
        <f t="shared" si="1"/>
        <v>CaldasdeReis_07</v>
      </c>
      <c r="C9" s="9" t="s">
        <v>6</v>
      </c>
      <c r="D9" s="1">
        <v>7</v>
      </c>
      <c r="E9" s="1">
        <v>2</v>
      </c>
      <c r="F9" s="2">
        <v>0.12</v>
      </c>
      <c r="G9" s="3">
        <v>0.2</v>
      </c>
      <c r="H9" s="10">
        <f t="shared" si="2"/>
        <v>0.2</v>
      </c>
      <c r="L9" s="9" t="s">
        <v>13</v>
      </c>
    </row>
    <row r="10" spans="1:12" x14ac:dyDescent="0.25">
      <c r="A10">
        <f t="shared" si="0"/>
        <v>36005</v>
      </c>
      <c r="B10" t="str">
        <f t="shared" si="1"/>
        <v>CaldasdeReis_08</v>
      </c>
      <c r="C10" s="9" t="s">
        <v>6</v>
      </c>
      <c r="D10" s="1">
        <v>8</v>
      </c>
      <c r="E10" s="1">
        <v>2</v>
      </c>
      <c r="F10" s="2">
        <v>0.1</v>
      </c>
      <c r="G10" s="3">
        <v>0.2</v>
      </c>
      <c r="H10" s="10">
        <f t="shared" si="2"/>
        <v>0.2</v>
      </c>
      <c r="L10" s="9" t="s">
        <v>14</v>
      </c>
    </row>
    <row r="11" spans="1:12" x14ac:dyDescent="0.25">
      <c r="A11">
        <f t="shared" si="0"/>
        <v>36005</v>
      </c>
      <c r="B11" t="str">
        <f t="shared" si="1"/>
        <v>CaldasdeReis_09</v>
      </c>
      <c r="C11" s="9" t="s">
        <v>6</v>
      </c>
      <c r="D11" s="1">
        <v>9</v>
      </c>
      <c r="E11" s="1">
        <v>2</v>
      </c>
      <c r="F11" s="2">
        <v>0.09</v>
      </c>
      <c r="G11" s="3">
        <v>0.2</v>
      </c>
      <c r="H11" s="10">
        <f t="shared" si="2"/>
        <v>0.2</v>
      </c>
      <c r="L11" s="9" t="s">
        <v>15</v>
      </c>
    </row>
    <row r="12" spans="1:12" x14ac:dyDescent="0.25">
      <c r="A12">
        <f t="shared" si="0"/>
        <v>36005</v>
      </c>
      <c r="B12" t="str">
        <f t="shared" si="1"/>
        <v>CaldasdeReis_10</v>
      </c>
      <c r="C12" s="9" t="s">
        <v>6</v>
      </c>
      <c r="D12" s="1">
        <v>10</v>
      </c>
      <c r="E12" s="1">
        <v>2</v>
      </c>
      <c r="F12" s="2">
        <v>0.08</v>
      </c>
      <c r="G12" s="3">
        <v>0.2</v>
      </c>
      <c r="H12" s="10">
        <f t="shared" si="2"/>
        <v>0.2</v>
      </c>
      <c r="L12" s="9" t="s">
        <v>16</v>
      </c>
    </row>
    <row r="13" spans="1:12" x14ac:dyDescent="0.25">
      <c r="A13">
        <f t="shared" si="0"/>
        <v>36005</v>
      </c>
      <c r="B13" t="str">
        <f t="shared" si="1"/>
        <v>CaldasdeReis_11</v>
      </c>
      <c r="C13" s="9" t="s">
        <v>6</v>
      </c>
      <c r="D13" s="1">
        <v>11</v>
      </c>
      <c r="E13" s="1">
        <v>2.1</v>
      </c>
      <c r="F13" s="2">
        <v>0.08</v>
      </c>
      <c r="G13" s="3">
        <v>0.21</v>
      </c>
      <c r="H13" s="10">
        <f t="shared" si="2"/>
        <v>0.21</v>
      </c>
      <c r="L13" s="9" t="s">
        <v>17</v>
      </c>
    </row>
    <row r="14" spans="1:12" x14ac:dyDescent="0.25">
      <c r="A14">
        <f t="shared" si="0"/>
        <v>36005</v>
      </c>
      <c r="B14" t="str">
        <f t="shared" si="1"/>
        <v>CaldasdeReis_12</v>
      </c>
      <c r="C14" s="9" t="s">
        <v>6</v>
      </c>
      <c r="D14" s="1">
        <v>12</v>
      </c>
      <c r="E14" s="1">
        <v>2.1</v>
      </c>
      <c r="F14" s="2">
        <v>0.08</v>
      </c>
      <c r="G14" s="3">
        <v>0.21</v>
      </c>
      <c r="H14" s="10">
        <f t="shared" si="2"/>
        <v>0.21</v>
      </c>
      <c r="L14" s="9" t="s">
        <v>18</v>
      </c>
    </row>
    <row r="15" spans="1:12" x14ac:dyDescent="0.25">
      <c r="A15">
        <f t="shared" si="0"/>
        <v>36005</v>
      </c>
      <c r="B15" t="str">
        <f t="shared" si="1"/>
        <v>CaldasdeReis_13</v>
      </c>
      <c r="C15" s="9" t="s">
        <v>6</v>
      </c>
      <c r="D15" s="1">
        <v>13</v>
      </c>
      <c r="E15" s="1">
        <v>2.1</v>
      </c>
      <c r="F15" s="2">
        <v>0.08</v>
      </c>
      <c r="G15" s="3">
        <v>0.21</v>
      </c>
      <c r="H15" s="10">
        <f t="shared" si="2"/>
        <v>0.21</v>
      </c>
      <c r="L15" s="9" t="s">
        <v>19</v>
      </c>
    </row>
    <row r="16" spans="1:12" x14ac:dyDescent="0.25">
      <c r="A16">
        <f t="shared" si="0"/>
        <v>36005</v>
      </c>
      <c r="B16" t="str">
        <f t="shared" si="1"/>
        <v>CaldasdeReis_14</v>
      </c>
      <c r="C16" s="9" t="s">
        <v>6</v>
      </c>
      <c r="D16" s="1">
        <v>14</v>
      </c>
      <c r="E16" s="1">
        <v>2.1</v>
      </c>
      <c r="F16" s="2">
        <v>0.1</v>
      </c>
      <c r="G16" s="3">
        <v>0.21</v>
      </c>
      <c r="H16" s="10">
        <f t="shared" si="2"/>
        <v>0.21</v>
      </c>
      <c r="L16" s="9" t="s">
        <v>20</v>
      </c>
    </row>
    <row r="17" spans="1:12" x14ac:dyDescent="0.25">
      <c r="A17">
        <f t="shared" si="0"/>
        <v>36005</v>
      </c>
      <c r="B17" t="str">
        <f t="shared" si="1"/>
        <v>CaldasdeReis_15</v>
      </c>
      <c r="C17" s="9" t="s">
        <v>6</v>
      </c>
      <c r="D17" s="1">
        <v>15</v>
      </c>
      <c r="E17" s="1">
        <v>2.1</v>
      </c>
      <c r="F17" s="2">
        <v>0.12</v>
      </c>
      <c r="G17" s="3">
        <v>0.21</v>
      </c>
      <c r="H17" s="10">
        <f t="shared" si="2"/>
        <v>0.21</v>
      </c>
      <c r="L17" s="9" t="s">
        <v>21</v>
      </c>
    </row>
    <row r="18" spans="1:12" x14ac:dyDescent="0.25">
      <c r="A18">
        <f t="shared" si="0"/>
        <v>36005</v>
      </c>
      <c r="B18" t="str">
        <f t="shared" si="1"/>
        <v>CaldasdeReis_16</v>
      </c>
      <c r="C18" s="9" t="s">
        <v>6</v>
      </c>
      <c r="D18" s="1">
        <v>16</v>
      </c>
      <c r="E18" s="1">
        <v>2.2000000000000002</v>
      </c>
      <c r="F18" s="2">
        <v>0.16</v>
      </c>
      <c r="G18" s="3">
        <v>0.22</v>
      </c>
      <c r="H18" s="10">
        <f t="shared" si="2"/>
        <v>0.22</v>
      </c>
      <c r="L18" s="11" t="s">
        <v>7</v>
      </c>
    </row>
    <row r="19" spans="1:12" x14ac:dyDescent="0.25">
      <c r="A19">
        <f t="shared" si="0"/>
        <v>36005</v>
      </c>
      <c r="B19" t="str">
        <f t="shared" si="1"/>
        <v>CaldasdeReis_17</v>
      </c>
      <c r="C19" s="9" t="s">
        <v>6</v>
      </c>
      <c r="D19" s="1">
        <v>17</v>
      </c>
      <c r="E19" s="1">
        <v>2.2000000000000002</v>
      </c>
      <c r="F19" s="2">
        <v>0.2</v>
      </c>
      <c r="G19" s="3">
        <v>0.22</v>
      </c>
      <c r="H19" s="10">
        <f t="shared" si="2"/>
        <v>0.22</v>
      </c>
      <c r="L19" s="9" t="s">
        <v>22</v>
      </c>
    </row>
    <row r="20" spans="1:12" x14ac:dyDescent="0.25">
      <c r="A20">
        <f t="shared" si="0"/>
        <v>36005</v>
      </c>
      <c r="B20" t="str">
        <f t="shared" si="1"/>
        <v>CaldasdeReis_18</v>
      </c>
      <c r="C20" s="9" t="s">
        <v>6</v>
      </c>
      <c r="D20" s="1">
        <v>18</v>
      </c>
      <c r="E20" s="1">
        <v>2.2000000000000002</v>
      </c>
      <c r="F20" s="2">
        <v>0.26</v>
      </c>
      <c r="G20" s="3">
        <v>0.22</v>
      </c>
      <c r="H20" s="10">
        <f t="shared" si="2"/>
        <v>0.22</v>
      </c>
      <c r="L20" s="9" t="s">
        <v>23</v>
      </c>
    </row>
    <row r="21" spans="1:12" x14ac:dyDescent="0.25">
      <c r="A21">
        <f t="shared" si="0"/>
        <v>36005</v>
      </c>
      <c r="B21" t="str">
        <f t="shared" si="1"/>
        <v>CaldasdeReis_19</v>
      </c>
      <c r="C21" s="9" t="s">
        <v>6</v>
      </c>
      <c r="D21" s="1">
        <v>19</v>
      </c>
      <c r="E21" s="1">
        <v>2.2000000000000002</v>
      </c>
      <c r="F21" s="2">
        <v>0.36</v>
      </c>
      <c r="G21" s="3">
        <v>0.22</v>
      </c>
      <c r="H21" s="10">
        <f t="shared" si="2"/>
        <v>0.22</v>
      </c>
      <c r="L21" s="9" t="s">
        <v>24</v>
      </c>
    </row>
    <row r="22" spans="1:12" x14ac:dyDescent="0.25">
      <c r="A22">
        <f t="shared" si="0"/>
        <v>36005</v>
      </c>
      <c r="B22" t="str">
        <f t="shared" si="1"/>
        <v>CaldasdeReis_20</v>
      </c>
      <c r="C22" s="9" t="s">
        <v>6</v>
      </c>
      <c r="D22" s="1">
        <v>20</v>
      </c>
      <c r="E22" s="1">
        <v>2.2000000000000002</v>
      </c>
      <c r="F22" s="2">
        <v>0.45</v>
      </c>
      <c r="G22" s="3">
        <v>0.22</v>
      </c>
      <c r="H22" s="10">
        <f t="shared" si="2"/>
        <v>0.22</v>
      </c>
      <c r="L22" s="9" t="s">
        <v>25</v>
      </c>
    </row>
    <row r="23" spans="1:12" x14ac:dyDescent="0.25">
      <c r="A23">
        <v>36041</v>
      </c>
      <c r="B23" t="str">
        <f t="shared" si="1"/>
        <v>Poio_00</v>
      </c>
      <c r="C23" s="11" t="s">
        <v>7</v>
      </c>
      <c r="D23" s="1">
        <v>0</v>
      </c>
      <c r="E23" s="4">
        <v>0</v>
      </c>
      <c r="F23" s="2">
        <v>1.1666666666666667E-2</v>
      </c>
      <c r="G23" s="3">
        <v>0.2</v>
      </c>
      <c r="H23" s="10">
        <f t="shared" si="2"/>
        <v>0.2</v>
      </c>
      <c r="L23" s="9" t="s">
        <v>26</v>
      </c>
    </row>
    <row r="24" spans="1:12" x14ac:dyDescent="0.25">
      <c r="A24">
        <f t="shared" ref="A24:A43" si="3">A23</f>
        <v>36041</v>
      </c>
      <c r="B24" t="str">
        <f t="shared" si="1"/>
        <v>Poio_01</v>
      </c>
      <c r="C24" s="11" t="s">
        <v>7</v>
      </c>
      <c r="D24" s="1">
        <v>1</v>
      </c>
      <c r="E24" s="5">
        <v>2.8</v>
      </c>
      <c r="F24" s="2">
        <v>0.13</v>
      </c>
      <c r="G24" s="3">
        <v>0.2</v>
      </c>
      <c r="H24" s="10">
        <f t="shared" si="2"/>
        <v>0.2</v>
      </c>
      <c r="L24" s="9" t="s">
        <v>27</v>
      </c>
    </row>
    <row r="25" spans="1:12" x14ac:dyDescent="0.25">
      <c r="A25">
        <f t="shared" si="3"/>
        <v>36041</v>
      </c>
      <c r="B25" t="str">
        <f t="shared" si="1"/>
        <v>Poio_02</v>
      </c>
      <c r="C25" s="11" t="s">
        <v>7</v>
      </c>
      <c r="D25" s="1">
        <v>2</v>
      </c>
      <c r="E25" s="5">
        <v>2.8</v>
      </c>
      <c r="F25" s="2">
        <v>0.15</v>
      </c>
      <c r="G25" s="3">
        <v>0.2</v>
      </c>
      <c r="H25" s="10">
        <f t="shared" si="2"/>
        <v>0.2</v>
      </c>
      <c r="L25" s="11" t="s">
        <v>28</v>
      </c>
    </row>
    <row r="26" spans="1:12" x14ac:dyDescent="0.25">
      <c r="A26">
        <f t="shared" si="3"/>
        <v>36041</v>
      </c>
      <c r="B26" t="str">
        <f t="shared" si="1"/>
        <v>Poio_03</v>
      </c>
      <c r="C26" s="11" t="s">
        <v>7</v>
      </c>
      <c r="D26" s="1">
        <v>3</v>
      </c>
      <c r="E26" s="5">
        <v>2.8</v>
      </c>
      <c r="F26" s="2">
        <v>0.16</v>
      </c>
      <c r="G26" s="3">
        <v>0.2</v>
      </c>
      <c r="H26" s="10">
        <f t="shared" si="2"/>
        <v>0.2</v>
      </c>
      <c r="L26" s="11" t="s">
        <v>29</v>
      </c>
    </row>
    <row r="27" spans="1:12" x14ac:dyDescent="0.25">
      <c r="A27">
        <f t="shared" si="3"/>
        <v>36041</v>
      </c>
      <c r="B27" t="str">
        <f t="shared" si="1"/>
        <v>Poio_04</v>
      </c>
      <c r="C27" s="11" t="s">
        <v>7</v>
      </c>
      <c r="D27" s="1">
        <v>4</v>
      </c>
      <c r="E27" s="5">
        <v>2.8</v>
      </c>
      <c r="F27" s="2">
        <v>0.17</v>
      </c>
      <c r="G27" s="3">
        <v>0.2</v>
      </c>
      <c r="H27" s="10">
        <f t="shared" si="2"/>
        <v>0.2</v>
      </c>
      <c r="L27" s="11" t="s">
        <v>30</v>
      </c>
    </row>
    <row r="28" spans="1:12" x14ac:dyDescent="0.25">
      <c r="A28">
        <f t="shared" si="3"/>
        <v>36041</v>
      </c>
      <c r="B28" t="str">
        <f t="shared" si="1"/>
        <v>Poio_05</v>
      </c>
      <c r="C28" s="11" t="s">
        <v>7</v>
      </c>
      <c r="D28" s="1">
        <v>5</v>
      </c>
      <c r="E28" s="5">
        <v>2.8</v>
      </c>
      <c r="F28" s="2">
        <v>0.17</v>
      </c>
      <c r="G28" s="3">
        <v>0.2</v>
      </c>
      <c r="H28" s="10">
        <f t="shared" si="2"/>
        <v>0.2</v>
      </c>
      <c r="L28" s="11" t="s">
        <v>31</v>
      </c>
    </row>
    <row r="29" spans="1:12" x14ac:dyDescent="0.25">
      <c r="A29">
        <f t="shared" si="3"/>
        <v>36041</v>
      </c>
      <c r="B29" t="str">
        <f t="shared" si="1"/>
        <v>Poio_06</v>
      </c>
      <c r="C29" s="11" t="s">
        <v>7</v>
      </c>
      <c r="D29" s="1">
        <v>6</v>
      </c>
      <c r="E29" s="5">
        <v>2.7</v>
      </c>
      <c r="F29" s="2">
        <v>0.16</v>
      </c>
      <c r="G29" s="3">
        <v>0.2</v>
      </c>
      <c r="H29" s="10">
        <f t="shared" si="2"/>
        <v>0.2</v>
      </c>
    </row>
    <row r="30" spans="1:12" x14ac:dyDescent="0.25">
      <c r="A30">
        <f t="shared" si="3"/>
        <v>36041</v>
      </c>
      <c r="B30" t="str">
        <f t="shared" si="1"/>
        <v>Poio_07</v>
      </c>
      <c r="C30" s="11" t="s">
        <v>7</v>
      </c>
      <c r="D30" s="1">
        <v>7</v>
      </c>
      <c r="E30" s="5">
        <v>2.7</v>
      </c>
      <c r="F30" s="2">
        <v>0.12</v>
      </c>
      <c r="G30" s="3">
        <v>0.2</v>
      </c>
      <c r="H30" s="10">
        <f t="shared" si="2"/>
        <v>0.2</v>
      </c>
    </row>
    <row r="31" spans="1:12" x14ac:dyDescent="0.25">
      <c r="A31">
        <f t="shared" si="3"/>
        <v>36041</v>
      </c>
      <c r="B31" t="str">
        <f t="shared" si="1"/>
        <v>Poio_08</v>
      </c>
      <c r="C31" s="11" t="s">
        <v>7</v>
      </c>
      <c r="D31" s="1">
        <v>8</v>
      </c>
      <c r="E31" s="5">
        <v>2.7</v>
      </c>
      <c r="F31" s="2">
        <v>0.1</v>
      </c>
      <c r="G31" s="3">
        <v>0.2</v>
      </c>
      <c r="H31" s="10">
        <f t="shared" si="2"/>
        <v>0.2</v>
      </c>
    </row>
    <row r="32" spans="1:12" x14ac:dyDescent="0.25">
      <c r="A32">
        <f t="shared" si="3"/>
        <v>36041</v>
      </c>
      <c r="B32" t="str">
        <f t="shared" si="1"/>
        <v>Poio_09</v>
      </c>
      <c r="C32" s="11" t="s">
        <v>7</v>
      </c>
      <c r="D32" s="1">
        <v>9</v>
      </c>
      <c r="E32" s="5">
        <v>2.7</v>
      </c>
      <c r="F32" s="2">
        <v>0.09</v>
      </c>
      <c r="G32" s="3">
        <v>0.2</v>
      </c>
      <c r="H32" s="10">
        <f t="shared" si="2"/>
        <v>0.2</v>
      </c>
    </row>
    <row r="33" spans="1:8" x14ac:dyDescent="0.25">
      <c r="A33">
        <f t="shared" si="3"/>
        <v>36041</v>
      </c>
      <c r="B33" t="str">
        <f t="shared" si="1"/>
        <v>Poio_10</v>
      </c>
      <c r="C33" s="11" t="s">
        <v>7</v>
      </c>
      <c r="D33" s="1">
        <v>10</v>
      </c>
      <c r="E33" s="5">
        <v>2.7</v>
      </c>
      <c r="F33" s="2">
        <v>0.08</v>
      </c>
      <c r="G33" s="3">
        <v>0.2</v>
      </c>
      <c r="H33" s="10">
        <f t="shared" si="2"/>
        <v>0.2</v>
      </c>
    </row>
    <row r="34" spans="1:8" x14ac:dyDescent="0.25">
      <c r="A34">
        <f t="shared" si="3"/>
        <v>36041</v>
      </c>
      <c r="B34" t="str">
        <f t="shared" si="1"/>
        <v>Poio_11</v>
      </c>
      <c r="C34" s="11" t="s">
        <v>7</v>
      </c>
      <c r="D34" s="1">
        <v>11</v>
      </c>
      <c r="E34" s="5">
        <v>2.6</v>
      </c>
      <c r="F34" s="2">
        <v>0.08</v>
      </c>
      <c r="G34" s="3">
        <v>0.2</v>
      </c>
      <c r="H34" s="10">
        <f t="shared" si="2"/>
        <v>0.2</v>
      </c>
    </row>
    <row r="35" spans="1:8" x14ac:dyDescent="0.25">
      <c r="A35">
        <f t="shared" si="3"/>
        <v>36041</v>
      </c>
      <c r="B35" t="str">
        <f t="shared" si="1"/>
        <v>Poio_12</v>
      </c>
      <c r="C35" s="11" t="s">
        <v>7</v>
      </c>
      <c r="D35" s="1">
        <v>12</v>
      </c>
      <c r="E35" s="5">
        <v>2.6</v>
      </c>
      <c r="F35" s="2">
        <v>0.08</v>
      </c>
      <c r="G35" s="3">
        <v>0.2</v>
      </c>
      <c r="H35" s="10">
        <f t="shared" si="2"/>
        <v>0.2</v>
      </c>
    </row>
    <row r="36" spans="1:8" x14ac:dyDescent="0.25">
      <c r="A36">
        <f t="shared" si="3"/>
        <v>36041</v>
      </c>
      <c r="B36" t="str">
        <f t="shared" si="1"/>
        <v>Poio_13</v>
      </c>
      <c r="C36" s="11" t="s">
        <v>7</v>
      </c>
      <c r="D36" s="1">
        <v>13</v>
      </c>
      <c r="E36" s="5">
        <v>2.6</v>
      </c>
      <c r="F36" s="2">
        <v>0.08</v>
      </c>
      <c r="G36" s="3">
        <v>0.2</v>
      </c>
      <c r="H36" s="10">
        <f t="shared" si="2"/>
        <v>0.2</v>
      </c>
    </row>
    <row r="37" spans="1:8" x14ac:dyDescent="0.25">
      <c r="A37">
        <f t="shared" si="3"/>
        <v>36041</v>
      </c>
      <c r="B37" t="str">
        <f t="shared" si="1"/>
        <v>Poio_14</v>
      </c>
      <c r="C37" s="11" t="s">
        <v>7</v>
      </c>
      <c r="D37" s="1">
        <v>14</v>
      </c>
      <c r="E37" s="5">
        <v>2.6</v>
      </c>
      <c r="F37" s="2">
        <v>0.1</v>
      </c>
      <c r="G37" s="3">
        <v>0.2</v>
      </c>
      <c r="H37" s="10">
        <f t="shared" si="2"/>
        <v>0.2</v>
      </c>
    </row>
    <row r="38" spans="1:8" x14ac:dyDescent="0.25">
      <c r="A38">
        <f t="shared" si="3"/>
        <v>36041</v>
      </c>
      <c r="B38" t="str">
        <f t="shared" si="1"/>
        <v>Poio_15</v>
      </c>
      <c r="C38" s="11" t="s">
        <v>7</v>
      </c>
      <c r="D38" s="1">
        <v>15</v>
      </c>
      <c r="E38" s="5">
        <v>2.6</v>
      </c>
      <c r="F38" s="2">
        <v>0.12</v>
      </c>
      <c r="G38" s="3">
        <v>0.2</v>
      </c>
      <c r="H38" s="10">
        <f t="shared" si="2"/>
        <v>0.2</v>
      </c>
    </row>
    <row r="39" spans="1:8" x14ac:dyDescent="0.25">
      <c r="A39">
        <f t="shared" si="3"/>
        <v>36041</v>
      </c>
      <c r="B39" t="str">
        <f t="shared" si="1"/>
        <v>Poio_16</v>
      </c>
      <c r="C39" s="11" t="s">
        <v>7</v>
      </c>
      <c r="D39" s="1">
        <v>16</v>
      </c>
      <c r="E39" s="5">
        <v>2.5</v>
      </c>
      <c r="F39" s="2">
        <v>0.16</v>
      </c>
      <c r="G39" s="3">
        <v>0.2</v>
      </c>
      <c r="H39" s="10">
        <f t="shared" si="2"/>
        <v>0.2</v>
      </c>
    </row>
    <row r="40" spans="1:8" x14ac:dyDescent="0.25">
      <c r="A40">
        <f t="shared" si="3"/>
        <v>36041</v>
      </c>
      <c r="B40" t="str">
        <f t="shared" si="1"/>
        <v>Poio_17</v>
      </c>
      <c r="C40" s="11" t="s">
        <v>7</v>
      </c>
      <c r="D40" s="1">
        <v>17</v>
      </c>
      <c r="E40" s="5">
        <v>2.5</v>
      </c>
      <c r="F40" s="2">
        <v>0.2</v>
      </c>
      <c r="G40" s="3">
        <v>0.2</v>
      </c>
      <c r="H40" s="10">
        <f t="shared" si="2"/>
        <v>0.2</v>
      </c>
    </row>
    <row r="41" spans="1:8" x14ac:dyDescent="0.25">
      <c r="A41">
        <f t="shared" si="3"/>
        <v>36041</v>
      </c>
      <c r="B41" t="str">
        <f t="shared" si="1"/>
        <v>Poio_18</v>
      </c>
      <c r="C41" s="11" t="s">
        <v>7</v>
      </c>
      <c r="D41" s="1">
        <v>18</v>
      </c>
      <c r="E41" s="5">
        <v>2.5</v>
      </c>
      <c r="F41" s="2">
        <v>0.26</v>
      </c>
      <c r="G41" s="3">
        <v>0.2</v>
      </c>
      <c r="H41" s="10">
        <f t="shared" si="2"/>
        <v>0.2</v>
      </c>
    </row>
    <row r="42" spans="1:8" x14ac:dyDescent="0.25">
      <c r="A42">
        <f t="shared" si="3"/>
        <v>36041</v>
      </c>
      <c r="B42" t="str">
        <f t="shared" si="1"/>
        <v>Poio_19</v>
      </c>
      <c r="C42" s="11" t="s">
        <v>7</v>
      </c>
      <c r="D42" s="1">
        <v>19</v>
      </c>
      <c r="E42" s="5">
        <v>2.5</v>
      </c>
      <c r="F42" s="2">
        <v>0.36</v>
      </c>
      <c r="G42" s="3">
        <v>0.2</v>
      </c>
      <c r="H42" s="10">
        <f t="shared" si="2"/>
        <v>0.2</v>
      </c>
    </row>
    <row r="43" spans="1:8" x14ac:dyDescent="0.25">
      <c r="A43">
        <f t="shared" si="3"/>
        <v>36041</v>
      </c>
      <c r="B43" t="str">
        <f t="shared" si="1"/>
        <v>Poio_20</v>
      </c>
      <c r="C43" s="11" t="s">
        <v>7</v>
      </c>
      <c r="D43" s="1">
        <v>20</v>
      </c>
      <c r="E43" s="5">
        <v>2.5</v>
      </c>
      <c r="F43" s="2">
        <v>0.45</v>
      </c>
      <c r="G43" s="3">
        <v>0.2</v>
      </c>
      <c r="H43" s="10">
        <f t="shared" si="2"/>
        <v>0.2</v>
      </c>
    </row>
    <row r="44" spans="1:8" x14ac:dyDescent="0.25">
      <c r="A44">
        <v>36003</v>
      </c>
      <c r="B44" t="str">
        <f t="shared" si="1"/>
        <v>Baiona_00</v>
      </c>
      <c r="C44" s="11" t="s">
        <v>8</v>
      </c>
      <c r="D44" s="1">
        <v>0</v>
      </c>
      <c r="E44" s="6">
        <v>0</v>
      </c>
      <c r="F44" s="2">
        <v>1.1666666666666667E-2</v>
      </c>
      <c r="G44" s="3">
        <v>0.27</v>
      </c>
      <c r="H44" s="10">
        <f t="shared" si="2"/>
        <v>0.27</v>
      </c>
    </row>
    <row r="45" spans="1:8" x14ac:dyDescent="0.25">
      <c r="A45">
        <f t="shared" ref="A45:A64" si="4">A44</f>
        <v>36003</v>
      </c>
      <c r="B45" t="str">
        <f t="shared" si="1"/>
        <v>Baiona_01</v>
      </c>
      <c r="C45" s="11" t="s">
        <v>8</v>
      </c>
      <c r="D45" s="1">
        <v>1</v>
      </c>
      <c r="E45" s="6">
        <v>2.8</v>
      </c>
      <c r="F45" s="2">
        <v>0.13</v>
      </c>
      <c r="G45" s="3">
        <v>0.27</v>
      </c>
      <c r="H45" s="10">
        <f t="shared" si="2"/>
        <v>0.27</v>
      </c>
    </row>
    <row r="46" spans="1:8" x14ac:dyDescent="0.25">
      <c r="A46">
        <f t="shared" si="4"/>
        <v>36003</v>
      </c>
      <c r="B46" t="str">
        <f t="shared" si="1"/>
        <v>Baiona_02</v>
      </c>
      <c r="C46" s="11" t="s">
        <v>8</v>
      </c>
      <c r="D46" s="1">
        <v>2</v>
      </c>
      <c r="E46" s="6">
        <v>2.8</v>
      </c>
      <c r="F46" s="2">
        <v>0.15</v>
      </c>
      <c r="G46" s="3">
        <v>0.27</v>
      </c>
      <c r="H46" s="10">
        <f t="shared" si="2"/>
        <v>0.27</v>
      </c>
    </row>
    <row r="47" spans="1:8" x14ac:dyDescent="0.25">
      <c r="A47">
        <f t="shared" si="4"/>
        <v>36003</v>
      </c>
      <c r="B47" t="str">
        <f t="shared" si="1"/>
        <v>Baiona_03</v>
      </c>
      <c r="C47" s="11" t="s">
        <v>8</v>
      </c>
      <c r="D47" s="1">
        <v>3</v>
      </c>
      <c r="E47" s="6">
        <v>2.8</v>
      </c>
      <c r="F47" s="2">
        <v>0.16</v>
      </c>
      <c r="G47" s="3">
        <v>0.27</v>
      </c>
      <c r="H47" s="10">
        <f t="shared" si="2"/>
        <v>0.27</v>
      </c>
    </row>
    <row r="48" spans="1:8" x14ac:dyDescent="0.25">
      <c r="A48">
        <f t="shared" si="4"/>
        <v>36003</v>
      </c>
      <c r="B48" t="str">
        <f t="shared" si="1"/>
        <v>Baiona_04</v>
      </c>
      <c r="C48" s="11" t="s">
        <v>8</v>
      </c>
      <c r="D48" s="1">
        <v>4</v>
      </c>
      <c r="E48" s="6">
        <v>2.8</v>
      </c>
      <c r="F48" s="2">
        <v>0.17</v>
      </c>
      <c r="G48" s="3">
        <v>0.27</v>
      </c>
      <c r="H48" s="10">
        <f t="shared" si="2"/>
        <v>0.27</v>
      </c>
    </row>
    <row r="49" spans="1:8" x14ac:dyDescent="0.25">
      <c r="A49">
        <f t="shared" si="4"/>
        <v>36003</v>
      </c>
      <c r="B49" t="str">
        <f t="shared" si="1"/>
        <v>Baiona_05</v>
      </c>
      <c r="C49" s="11" t="s">
        <v>8</v>
      </c>
      <c r="D49" s="1">
        <v>5</v>
      </c>
      <c r="E49" s="6">
        <v>2.8</v>
      </c>
      <c r="F49" s="2">
        <v>0.17</v>
      </c>
      <c r="G49" s="3">
        <v>0.27</v>
      </c>
      <c r="H49" s="10">
        <f t="shared" si="2"/>
        <v>0.27</v>
      </c>
    </row>
    <row r="50" spans="1:8" x14ac:dyDescent="0.25">
      <c r="A50">
        <f t="shared" si="4"/>
        <v>36003</v>
      </c>
      <c r="B50" t="str">
        <f t="shared" si="1"/>
        <v>Baiona_06</v>
      </c>
      <c r="C50" s="11" t="s">
        <v>8</v>
      </c>
      <c r="D50" s="1">
        <v>6</v>
      </c>
      <c r="E50" s="6">
        <v>2.6</v>
      </c>
      <c r="F50" s="2">
        <v>0.16</v>
      </c>
      <c r="G50" s="3">
        <v>0.27</v>
      </c>
      <c r="H50" s="10">
        <f t="shared" si="2"/>
        <v>0.27</v>
      </c>
    </row>
    <row r="51" spans="1:8" x14ac:dyDescent="0.25">
      <c r="A51">
        <f t="shared" si="4"/>
        <v>36003</v>
      </c>
      <c r="B51" t="str">
        <f t="shared" si="1"/>
        <v>Baiona_07</v>
      </c>
      <c r="C51" s="11" t="s">
        <v>8</v>
      </c>
      <c r="D51" s="1">
        <v>7</v>
      </c>
      <c r="E51" s="6">
        <v>2.6</v>
      </c>
      <c r="F51" s="2">
        <v>0.12</v>
      </c>
      <c r="G51" s="3">
        <v>0.27</v>
      </c>
      <c r="H51" s="10">
        <f t="shared" si="2"/>
        <v>0.27</v>
      </c>
    </row>
    <row r="52" spans="1:8" x14ac:dyDescent="0.25">
      <c r="A52">
        <f t="shared" si="4"/>
        <v>36003</v>
      </c>
      <c r="B52" t="str">
        <f t="shared" si="1"/>
        <v>Baiona_08</v>
      </c>
      <c r="C52" s="11" t="s">
        <v>8</v>
      </c>
      <c r="D52" s="1">
        <v>8</v>
      </c>
      <c r="E52" s="6">
        <v>2.6</v>
      </c>
      <c r="F52" s="2">
        <v>0.1</v>
      </c>
      <c r="G52" s="3">
        <v>0.27</v>
      </c>
      <c r="H52" s="10">
        <f t="shared" si="2"/>
        <v>0.27</v>
      </c>
    </row>
    <row r="53" spans="1:8" x14ac:dyDescent="0.25">
      <c r="A53">
        <f t="shared" si="4"/>
        <v>36003</v>
      </c>
      <c r="B53" t="str">
        <f t="shared" si="1"/>
        <v>Baiona_09</v>
      </c>
      <c r="C53" s="11" t="s">
        <v>8</v>
      </c>
      <c r="D53" s="1">
        <v>9</v>
      </c>
      <c r="E53" s="6">
        <v>2.6</v>
      </c>
      <c r="F53" s="2">
        <v>0.09</v>
      </c>
      <c r="G53" s="3">
        <v>0.27</v>
      </c>
      <c r="H53" s="10">
        <f t="shared" si="2"/>
        <v>0.27</v>
      </c>
    </row>
    <row r="54" spans="1:8" x14ac:dyDescent="0.25">
      <c r="A54">
        <f t="shared" si="4"/>
        <v>36003</v>
      </c>
      <c r="B54" t="str">
        <f t="shared" si="1"/>
        <v>Baiona_10</v>
      </c>
      <c r="C54" s="11" t="s">
        <v>8</v>
      </c>
      <c r="D54" s="1">
        <v>10</v>
      </c>
      <c r="E54" s="6">
        <v>2.6</v>
      </c>
      <c r="F54" s="2">
        <v>0.08</v>
      </c>
      <c r="G54" s="3">
        <v>0.27</v>
      </c>
      <c r="H54" s="10">
        <f t="shared" si="2"/>
        <v>0.27</v>
      </c>
    </row>
    <row r="55" spans="1:8" x14ac:dyDescent="0.25">
      <c r="A55">
        <f t="shared" si="4"/>
        <v>36003</v>
      </c>
      <c r="B55" t="str">
        <f t="shared" si="1"/>
        <v>Baiona_11</v>
      </c>
      <c r="C55" s="11" t="s">
        <v>8</v>
      </c>
      <c r="D55" s="1">
        <v>11</v>
      </c>
      <c r="E55" s="6">
        <v>2.4</v>
      </c>
      <c r="F55" s="2">
        <v>0.08</v>
      </c>
      <c r="G55" s="3">
        <v>0.27</v>
      </c>
      <c r="H55" s="10">
        <f t="shared" si="2"/>
        <v>0.27</v>
      </c>
    </row>
    <row r="56" spans="1:8" x14ac:dyDescent="0.25">
      <c r="A56">
        <f t="shared" si="4"/>
        <v>36003</v>
      </c>
      <c r="B56" t="str">
        <f t="shared" si="1"/>
        <v>Baiona_12</v>
      </c>
      <c r="C56" s="11" t="s">
        <v>8</v>
      </c>
      <c r="D56" s="1">
        <v>12</v>
      </c>
      <c r="E56" s="6">
        <v>2.4</v>
      </c>
      <c r="F56" s="2">
        <v>0.08</v>
      </c>
      <c r="G56" s="3">
        <v>0.27</v>
      </c>
      <c r="H56" s="10">
        <f t="shared" si="2"/>
        <v>0.27</v>
      </c>
    </row>
    <row r="57" spans="1:8" x14ac:dyDescent="0.25">
      <c r="A57">
        <f t="shared" si="4"/>
        <v>36003</v>
      </c>
      <c r="B57" t="str">
        <f t="shared" si="1"/>
        <v>Baiona_13</v>
      </c>
      <c r="C57" s="11" t="s">
        <v>8</v>
      </c>
      <c r="D57" s="1">
        <v>13</v>
      </c>
      <c r="E57" s="6">
        <v>2.4</v>
      </c>
      <c r="F57" s="2">
        <v>0.08</v>
      </c>
      <c r="G57" s="3">
        <v>0.27</v>
      </c>
      <c r="H57" s="10">
        <f t="shared" si="2"/>
        <v>0.27</v>
      </c>
    </row>
    <row r="58" spans="1:8" x14ac:dyDescent="0.25">
      <c r="A58">
        <f t="shared" si="4"/>
        <v>36003</v>
      </c>
      <c r="B58" t="str">
        <f t="shared" si="1"/>
        <v>Baiona_14</v>
      </c>
      <c r="C58" s="11" t="s">
        <v>8</v>
      </c>
      <c r="D58" s="1">
        <v>14</v>
      </c>
      <c r="E58" s="6">
        <v>2.4</v>
      </c>
      <c r="F58" s="2">
        <v>0.1</v>
      </c>
      <c r="G58" s="3">
        <v>0.27</v>
      </c>
      <c r="H58" s="10">
        <f t="shared" si="2"/>
        <v>0.27</v>
      </c>
    </row>
    <row r="59" spans="1:8" x14ac:dyDescent="0.25">
      <c r="A59">
        <f t="shared" si="4"/>
        <v>36003</v>
      </c>
      <c r="B59" t="str">
        <f t="shared" si="1"/>
        <v>Baiona_15</v>
      </c>
      <c r="C59" s="11" t="s">
        <v>8</v>
      </c>
      <c r="D59" s="1">
        <v>15</v>
      </c>
      <c r="E59" s="6">
        <v>2.4</v>
      </c>
      <c r="F59" s="2">
        <v>0.12</v>
      </c>
      <c r="G59" s="3">
        <v>0.27</v>
      </c>
      <c r="H59" s="10">
        <f t="shared" si="2"/>
        <v>0.27</v>
      </c>
    </row>
    <row r="60" spans="1:8" x14ac:dyDescent="0.25">
      <c r="A60">
        <f t="shared" si="4"/>
        <v>36003</v>
      </c>
      <c r="B60" t="str">
        <f t="shared" si="1"/>
        <v>Baiona_16</v>
      </c>
      <c r="C60" s="11" t="s">
        <v>8</v>
      </c>
      <c r="D60" s="1">
        <v>16</v>
      </c>
      <c r="E60" s="6">
        <v>2.2999999999999998</v>
      </c>
      <c r="F60" s="2">
        <v>0.16</v>
      </c>
      <c r="G60" s="3">
        <v>0.27</v>
      </c>
      <c r="H60" s="10">
        <f t="shared" si="2"/>
        <v>0.27</v>
      </c>
    </row>
    <row r="61" spans="1:8" x14ac:dyDescent="0.25">
      <c r="A61">
        <f t="shared" si="4"/>
        <v>36003</v>
      </c>
      <c r="B61" t="str">
        <f t="shared" si="1"/>
        <v>Baiona_17</v>
      </c>
      <c r="C61" s="11" t="s">
        <v>8</v>
      </c>
      <c r="D61" s="1">
        <v>17</v>
      </c>
      <c r="E61" s="6">
        <v>2.2999999999999998</v>
      </c>
      <c r="F61" s="2">
        <v>0.2</v>
      </c>
      <c r="G61" s="3">
        <v>0.27</v>
      </c>
      <c r="H61" s="10">
        <f t="shared" si="2"/>
        <v>0.27</v>
      </c>
    </row>
    <row r="62" spans="1:8" x14ac:dyDescent="0.25">
      <c r="A62">
        <f t="shared" si="4"/>
        <v>36003</v>
      </c>
      <c r="B62" t="str">
        <f t="shared" si="1"/>
        <v>Baiona_18</v>
      </c>
      <c r="C62" s="11" t="s">
        <v>8</v>
      </c>
      <c r="D62" s="1">
        <v>18</v>
      </c>
      <c r="E62" s="6">
        <v>2.2999999999999998</v>
      </c>
      <c r="F62" s="2">
        <v>0.26</v>
      </c>
      <c r="G62" s="3">
        <v>0.27</v>
      </c>
      <c r="H62" s="10">
        <f t="shared" si="2"/>
        <v>0.27</v>
      </c>
    </row>
    <row r="63" spans="1:8" x14ac:dyDescent="0.25">
      <c r="A63">
        <f t="shared" si="4"/>
        <v>36003</v>
      </c>
      <c r="B63" t="str">
        <f t="shared" si="1"/>
        <v>Baiona_19</v>
      </c>
      <c r="C63" s="11" t="s">
        <v>8</v>
      </c>
      <c r="D63" s="1">
        <v>19</v>
      </c>
      <c r="E63" s="6">
        <v>2.2999999999999998</v>
      </c>
      <c r="F63" s="2">
        <v>0.36</v>
      </c>
      <c r="G63" s="3">
        <v>0.27</v>
      </c>
      <c r="H63" s="10">
        <f t="shared" si="2"/>
        <v>0.27</v>
      </c>
    </row>
    <row r="64" spans="1:8" x14ac:dyDescent="0.25">
      <c r="A64">
        <f t="shared" si="4"/>
        <v>36003</v>
      </c>
      <c r="B64" t="str">
        <f t="shared" si="1"/>
        <v>Baiona_20</v>
      </c>
      <c r="C64" s="11" t="s">
        <v>8</v>
      </c>
      <c r="D64" s="1">
        <v>20</v>
      </c>
      <c r="E64" s="6">
        <v>2.2999999999999998</v>
      </c>
      <c r="F64" s="2">
        <v>0.45</v>
      </c>
      <c r="G64" s="3">
        <v>0.27</v>
      </c>
      <c r="H64" s="10">
        <f t="shared" si="2"/>
        <v>0.27</v>
      </c>
    </row>
    <row r="65" spans="1:8" x14ac:dyDescent="0.25">
      <c r="A65">
        <v>36006</v>
      </c>
      <c r="B65" t="str">
        <f t="shared" si="1"/>
        <v>Cambados_00</v>
      </c>
      <c r="C65" s="9" t="s">
        <v>9</v>
      </c>
      <c r="D65" s="1">
        <v>0</v>
      </c>
      <c r="E65" s="6">
        <v>0</v>
      </c>
      <c r="F65" s="2">
        <v>1.1666666666666667E-2</v>
      </c>
      <c r="G65" s="3">
        <v>0.17</v>
      </c>
      <c r="H65" s="10">
        <f t="shared" si="2"/>
        <v>0.17</v>
      </c>
    </row>
    <row r="66" spans="1:8" x14ac:dyDescent="0.25">
      <c r="A66">
        <f t="shared" ref="A66:A85" si="5">A65</f>
        <v>36006</v>
      </c>
      <c r="B66" t="str">
        <f t="shared" si="1"/>
        <v>Cambados_01</v>
      </c>
      <c r="C66" s="9" t="s">
        <v>9</v>
      </c>
      <c r="D66" s="1">
        <v>1</v>
      </c>
      <c r="E66" s="6">
        <v>2.4</v>
      </c>
      <c r="F66" s="2">
        <v>0.13</v>
      </c>
      <c r="G66" s="3">
        <v>0.17</v>
      </c>
      <c r="H66" s="10">
        <f t="shared" si="2"/>
        <v>0.17</v>
      </c>
    </row>
    <row r="67" spans="1:8" x14ac:dyDescent="0.25">
      <c r="A67">
        <f t="shared" si="5"/>
        <v>36006</v>
      </c>
      <c r="B67" t="str">
        <f t="shared" ref="B67:B130" si="6">SUBSTITUTE(C67," ","")&amp;"_"&amp;TEXT(D67,"00")</f>
        <v>Cambados_02</v>
      </c>
      <c r="C67" s="9" t="s">
        <v>9</v>
      </c>
      <c r="D67" s="1">
        <v>2</v>
      </c>
      <c r="E67" s="6">
        <v>2.4</v>
      </c>
      <c r="F67" s="2">
        <v>0.15</v>
      </c>
      <c r="G67" s="3">
        <v>0.17</v>
      </c>
      <c r="H67" s="10">
        <f t="shared" ref="H67:H130" si="7">IF(G67=0,0.3,G67)</f>
        <v>0.17</v>
      </c>
    </row>
    <row r="68" spans="1:8" x14ac:dyDescent="0.25">
      <c r="A68">
        <f t="shared" si="5"/>
        <v>36006</v>
      </c>
      <c r="B68" t="str">
        <f t="shared" si="6"/>
        <v>Cambados_03</v>
      </c>
      <c r="C68" s="9" t="s">
        <v>9</v>
      </c>
      <c r="D68" s="1">
        <v>3</v>
      </c>
      <c r="E68" s="6">
        <v>2.4</v>
      </c>
      <c r="F68" s="2">
        <v>0.16</v>
      </c>
      <c r="G68" s="3">
        <v>0.17</v>
      </c>
      <c r="H68" s="10">
        <f t="shared" si="7"/>
        <v>0.17</v>
      </c>
    </row>
    <row r="69" spans="1:8" x14ac:dyDescent="0.25">
      <c r="A69">
        <f t="shared" si="5"/>
        <v>36006</v>
      </c>
      <c r="B69" t="str">
        <f t="shared" si="6"/>
        <v>Cambados_04</v>
      </c>
      <c r="C69" s="9" t="s">
        <v>9</v>
      </c>
      <c r="D69" s="1">
        <v>4</v>
      </c>
      <c r="E69" s="6">
        <v>2.4</v>
      </c>
      <c r="F69" s="2">
        <v>0.17</v>
      </c>
      <c r="G69" s="3">
        <v>0.17</v>
      </c>
      <c r="H69" s="10">
        <f t="shared" si="7"/>
        <v>0.17</v>
      </c>
    </row>
    <row r="70" spans="1:8" x14ac:dyDescent="0.25">
      <c r="A70">
        <f t="shared" si="5"/>
        <v>36006</v>
      </c>
      <c r="B70" t="str">
        <f t="shared" si="6"/>
        <v>Cambados_05</v>
      </c>
      <c r="C70" s="9" t="s">
        <v>9</v>
      </c>
      <c r="D70" s="1">
        <v>5</v>
      </c>
      <c r="E70" s="6">
        <v>2.4</v>
      </c>
      <c r="F70" s="2">
        <v>0.17</v>
      </c>
      <c r="G70" s="3">
        <v>0.17</v>
      </c>
      <c r="H70" s="10">
        <f t="shared" si="7"/>
        <v>0.17</v>
      </c>
    </row>
    <row r="71" spans="1:8" x14ac:dyDescent="0.25">
      <c r="A71">
        <f t="shared" si="5"/>
        <v>36006</v>
      </c>
      <c r="B71" t="str">
        <f t="shared" si="6"/>
        <v>Cambados_06</v>
      </c>
      <c r="C71" s="9" t="s">
        <v>9</v>
      </c>
      <c r="D71" s="1">
        <v>6</v>
      </c>
      <c r="E71" s="6">
        <v>2.1</v>
      </c>
      <c r="F71" s="2">
        <v>0.16</v>
      </c>
      <c r="G71" s="3">
        <v>0.17</v>
      </c>
      <c r="H71" s="10">
        <f t="shared" si="7"/>
        <v>0.17</v>
      </c>
    </row>
    <row r="72" spans="1:8" x14ac:dyDescent="0.25">
      <c r="A72">
        <f t="shared" si="5"/>
        <v>36006</v>
      </c>
      <c r="B72" t="str">
        <f t="shared" si="6"/>
        <v>Cambados_07</v>
      </c>
      <c r="C72" s="9" t="s">
        <v>9</v>
      </c>
      <c r="D72" s="1">
        <v>7</v>
      </c>
      <c r="E72" s="6">
        <v>2.1</v>
      </c>
      <c r="F72" s="2">
        <v>0.12</v>
      </c>
      <c r="G72" s="3">
        <v>0.17</v>
      </c>
      <c r="H72" s="10">
        <f t="shared" si="7"/>
        <v>0.17</v>
      </c>
    </row>
    <row r="73" spans="1:8" x14ac:dyDescent="0.25">
      <c r="A73">
        <f t="shared" si="5"/>
        <v>36006</v>
      </c>
      <c r="B73" t="str">
        <f t="shared" si="6"/>
        <v>Cambados_08</v>
      </c>
      <c r="C73" s="9" t="s">
        <v>9</v>
      </c>
      <c r="D73" s="1">
        <v>8</v>
      </c>
      <c r="E73" s="6">
        <v>2.1</v>
      </c>
      <c r="F73" s="2">
        <v>0.1</v>
      </c>
      <c r="G73" s="3">
        <v>0.17</v>
      </c>
      <c r="H73" s="10">
        <f t="shared" si="7"/>
        <v>0.17</v>
      </c>
    </row>
    <row r="74" spans="1:8" x14ac:dyDescent="0.25">
      <c r="A74">
        <f t="shared" si="5"/>
        <v>36006</v>
      </c>
      <c r="B74" t="str">
        <f t="shared" si="6"/>
        <v>Cambados_09</v>
      </c>
      <c r="C74" s="9" t="s">
        <v>9</v>
      </c>
      <c r="D74" s="1">
        <v>9</v>
      </c>
      <c r="E74" s="6">
        <v>2.1</v>
      </c>
      <c r="F74" s="2">
        <v>0.09</v>
      </c>
      <c r="G74" s="3">
        <v>0.17</v>
      </c>
      <c r="H74" s="10">
        <f t="shared" si="7"/>
        <v>0.17</v>
      </c>
    </row>
    <row r="75" spans="1:8" x14ac:dyDescent="0.25">
      <c r="A75">
        <f t="shared" si="5"/>
        <v>36006</v>
      </c>
      <c r="B75" t="str">
        <f t="shared" si="6"/>
        <v>Cambados_10</v>
      </c>
      <c r="C75" s="9" t="s">
        <v>9</v>
      </c>
      <c r="D75" s="1">
        <v>10</v>
      </c>
      <c r="E75" s="6">
        <v>2.1</v>
      </c>
      <c r="F75" s="2">
        <v>0.08</v>
      </c>
      <c r="G75" s="3">
        <v>0.17</v>
      </c>
      <c r="H75" s="10">
        <f t="shared" si="7"/>
        <v>0.17</v>
      </c>
    </row>
    <row r="76" spans="1:8" x14ac:dyDescent="0.25">
      <c r="A76">
        <f t="shared" si="5"/>
        <v>36006</v>
      </c>
      <c r="B76" t="str">
        <f t="shared" si="6"/>
        <v>Cambados_11</v>
      </c>
      <c r="C76" s="9" t="s">
        <v>9</v>
      </c>
      <c r="D76" s="1">
        <v>11</v>
      </c>
      <c r="E76" s="6">
        <v>2.1</v>
      </c>
      <c r="F76" s="2">
        <v>0.08</v>
      </c>
      <c r="G76" s="3">
        <v>0.17</v>
      </c>
      <c r="H76" s="10">
        <f t="shared" si="7"/>
        <v>0.17</v>
      </c>
    </row>
    <row r="77" spans="1:8" x14ac:dyDescent="0.25">
      <c r="A77">
        <f t="shared" si="5"/>
        <v>36006</v>
      </c>
      <c r="B77" t="str">
        <f t="shared" si="6"/>
        <v>Cambados_12</v>
      </c>
      <c r="C77" s="9" t="s">
        <v>9</v>
      </c>
      <c r="D77" s="1">
        <v>12</v>
      </c>
      <c r="E77" s="6">
        <v>2.1</v>
      </c>
      <c r="F77" s="2">
        <v>0.08</v>
      </c>
      <c r="G77" s="3">
        <v>0.17</v>
      </c>
      <c r="H77" s="10">
        <f t="shared" si="7"/>
        <v>0.17</v>
      </c>
    </row>
    <row r="78" spans="1:8" x14ac:dyDescent="0.25">
      <c r="A78">
        <f t="shared" si="5"/>
        <v>36006</v>
      </c>
      <c r="B78" t="str">
        <f t="shared" si="6"/>
        <v>Cambados_13</v>
      </c>
      <c r="C78" s="9" t="s">
        <v>9</v>
      </c>
      <c r="D78" s="1">
        <v>13</v>
      </c>
      <c r="E78" s="6">
        <v>2.1</v>
      </c>
      <c r="F78" s="2">
        <v>0.08</v>
      </c>
      <c r="G78" s="3">
        <v>0.17</v>
      </c>
      <c r="H78" s="10">
        <f t="shared" si="7"/>
        <v>0.17</v>
      </c>
    </row>
    <row r="79" spans="1:8" x14ac:dyDescent="0.25">
      <c r="A79">
        <f t="shared" si="5"/>
        <v>36006</v>
      </c>
      <c r="B79" t="str">
        <f t="shared" si="6"/>
        <v>Cambados_14</v>
      </c>
      <c r="C79" s="9" t="s">
        <v>9</v>
      </c>
      <c r="D79" s="1">
        <v>14</v>
      </c>
      <c r="E79" s="6">
        <v>2.1</v>
      </c>
      <c r="F79" s="2">
        <v>0.1</v>
      </c>
      <c r="G79" s="3">
        <v>0.17</v>
      </c>
      <c r="H79" s="10">
        <f t="shared" si="7"/>
        <v>0.17</v>
      </c>
    </row>
    <row r="80" spans="1:8" x14ac:dyDescent="0.25">
      <c r="A80">
        <f t="shared" si="5"/>
        <v>36006</v>
      </c>
      <c r="B80" t="str">
        <f t="shared" si="6"/>
        <v>Cambados_15</v>
      </c>
      <c r="C80" s="9" t="s">
        <v>9</v>
      </c>
      <c r="D80" s="1">
        <v>15</v>
      </c>
      <c r="E80" s="6">
        <v>2.1</v>
      </c>
      <c r="F80" s="2">
        <v>0.12</v>
      </c>
      <c r="G80" s="3">
        <v>0.17</v>
      </c>
      <c r="H80" s="10">
        <f t="shared" si="7"/>
        <v>0.17</v>
      </c>
    </row>
    <row r="81" spans="1:8" x14ac:dyDescent="0.25">
      <c r="A81">
        <f t="shared" si="5"/>
        <v>36006</v>
      </c>
      <c r="B81" t="str">
        <f t="shared" si="6"/>
        <v>Cambados_16</v>
      </c>
      <c r="C81" s="9" t="s">
        <v>9</v>
      </c>
      <c r="D81" s="1">
        <v>16</v>
      </c>
      <c r="E81" s="6">
        <v>2.1</v>
      </c>
      <c r="F81" s="2">
        <v>0.16</v>
      </c>
      <c r="G81" s="3">
        <v>0.17</v>
      </c>
      <c r="H81" s="10">
        <f t="shared" si="7"/>
        <v>0.17</v>
      </c>
    </row>
    <row r="82" spans="1:8" x14ac:dyDescent="0.25">
      <c r="A82">
        <f t="shared" si="5"/>
        <v>36006</v>
      </c>
      <c r="B82" t="str">
        <f t="shared" si="6"/>
        <v>Cambados_17</v>
      </c>
      <c r="C82" s="9" t="s">
        <v>9</v>
      </c>
      <c r="D82" s="1">
        <v>17</v>
      </c>
      <c r="E82" s="6">
        <v>2.1</v>
      </c>
      <c r="F82" s="2">
        <v>0.2</v>
      </c>
      <c r="G82" s="3">
        <v>0.17</v>
      </c>
      <c r="H82" s="10">
        <f t="shared" si="7"/>
        <v>0.17</v>
      </c>
    </row>
    <row r="83" spans="1:8" x14ac:dyDescent="0.25">
      <c r="A83">
        <f t="shared" si="5"/>
        <v>36006</v>
      </c>
      <c r="B83" t="str">
        <f t="shared" si="6"/>
        <v>Cambados_18</v>
      </c>
      <c r="C83" s="9" t="s">
        <v>9</v>
      </c>
      <c r="D83" s="1">
        <v>18</v>
      </c>
      <c r="E83" s="6">
        <v>2.1</v>
      </c>
      <c r="F83" s="2">
        <v>0.26</v>
      </c>
      <c r="G83" s="3">
        <v>0.17</v>
      </c>
      <c r="H83" s="10">
        <f t="shared" si="7"/>
        <v>0.17</v>
      </c>
    </row>
    <row r="84" spans="1:8" x14ac:dyDescent="0.25">
      <c r="A84">
        <f t="shared" si="5"/>
        <v>36006</v>
      </c>
      <c r="B84" t="str">
        <f t="shared" si="6"/>
        <v>Cambados_19</v>
      </c>
      <c r="C84" s="9" t="s">
        <v>9</v>
      </c>
      <c r="D84" s="1">
        <v>19</v>
      </c>
      <c r="E84" s="6">
        <v>2.1</v>
      </c>
      <c r="F84" s="2">
        <v>0.36</v>
      </c>
      <c r="G84" s="3">
        <v>0.17</v>
      </c>
      <c r="H84" s="10">
        <f t="shared" si="7"/>
        <v>0.17</v>
      </c>
    </row>
    <row r="85" spans="1:8" x14ac:dyDescent="0.25">
      <c r="A85">
        <f t="shared" si="5"/>
        <v>36006</v>
      </c>
      <c r="B85" t="str">
        <f t="shared" si="6"/>
        <v>Cambados_20</v>
      </c>
      <c r="C85" s="9" t="s">
        <v>9</v>
      </c>
      <c r="D85" s="1">
        <v>20</v>
      </c>
      <c r="E85" s="6">
        <v>2.1</v>
      </c>
      <c r="F85" s="2">
        <v>0.45</v>
      </c>
      <c r="G85" s="3">
        <v>0.17</v>
      </c>
      <c r="H85" s="10">
        <f t="shared" si="7"/>
        <v>0.17</v>
      </c>
    </row>
    <row r="86" spans="1:8" x14ac:dyDescent="0.25">
      <c r="A86">
        <v>36008</v>
      </c>
      <c r="B86" t="str">
        <f t="shared" si="6"/>
        <v>Cangas_00</v>
      </c>
      <c r="C86" s="9" t="s">
        <v>10</v>
      </c>
      <c r="D86" s="1">
        <v>0</v>
      </c>
      <c r="E86" s="6">
        <v>0</v>
      </c>
      <c r="F86" s="2">
        <v>1.1666666666666667E-2</v>
      </c>
      <c r="G86" s="3">
        <v>0.21</v>
      </c>
      <c r="H86" s="10">
        <f t="shared" si="7"/>
        <v>0.21</v>
      </c>
    </row>
    <row r="87" spans="1:8" x14ac:dyDescent="0.25">
      <c r="A87">
        <f t="shared" ref="A87:A106" si="8">A86</f>
        <v>36008</v>
      </c>
      <c r="B87" t="str">
        <f t="shared" si="6"/>
        <v>Cangas_01</v>
      </c>
      <c r="C87" s="9" t="s">
        <v>10</v>
      </c>
      <c r="D87" s="1">
        <v>1</v>
      </c>
      <c r="E87" s="6">
        <v>3.21</v>
      </c>
      <c r="F87" s="2">
        <v>0.13</v>
      </c>
      <c r="G87" s="3">
        <v>0.21</v>
      </c>
      <c r="H87" s="10">
        <f t="shared" si="7"/>
        <v>0.21</v>
      </c>
    </row>
    <row r="88" spans="1:8" x14ac:dyDescent="0.25">
      <c r="A88">
        <f t="shared" si="8"/>
        <v>36008</v>
      </c>
      <c r="B88" t="str">
        <f t="shared" si="6"/>
        <v>Cangas_02</v>
      </c>
      <c r="C88" s="9" t="s">
        <v>10</v>
      </c>
      <c r="D88" s="1">
        <v>2</v>
      </c>
      <c r="E88" s="6">
        <v>3.21</v>
      </c>
      <c r="F88" s="2">
        <v>0.15</v>
      </c>
      <c r="G88" s="3">
        <v>0.21</v>
      </c>
      <c r="H88" s="10">
        <f t="shared" si="7"/>
        <v>0.21</v>
      </c>
    </row>
    <row r="89" spans="1:8" x14ac:dyDescent="0.25">
      <c r="A89">
        <f t="shared" si="8"/>
        <v>36008</v>
      </c>
      <c r="B89" t="str">
        <f t="shared" si="6"/>
        <v>Cangas_03</v>
      </c>
      <c r="C89" s="9" t="s">
        <v>10</v>
      </c>
      <c r="D89" s="1">
        <v>3</v>
      </c>
      <c r="E89" s="6">
        <v>3.21</v>
      </c>
      <c r="F89" s="2">
        <v>0.16</v>
      </c>
      <c r="G89" s="3">
        <v>0.21</v>
      </c>
      <c r="H89" s="10">
        <f t="shared" si="7"/>
        <v>0.21</v>
      </c>
    </row>
    <row r="90" spans="1:8" x14ac:dyDescent="0.25">
      <c r="A90">
        <f t="shared" si="8"/>
        <v>36008</v>
      </c>
      <c r="B90" t="str">
        <f t="shared" si="6"/>
        <v>Cangas_04</v>
      </c>
      <c r="C90" s="9" t="s">
        <v>10</v>
      </c>
      <c r="D90" s="1">
        <v>4</v>
      </c>
      <c r="E90" s="6">
        <v>3.21</v>
      </c>
      <c r="F90" s="2">
        <v>0.17</v>
      </c>
      <c r="G90" s="3">
        <v>0.21</v>
      </c>
      <c r="H90" s="10">
        <f t="shared" si="7"/>
        <v>0.21</v>
      </c>
    </row>
    <row r="91" spans="1:8" x14ac:dyDescent="0.25">
      <c r="A91">
        <f t="shared" si="8"/>
        <v>36008</v>
      </c>
      <c r="B91" t="str">
        <f t="shared" si="6"/>
        <v>Cangas_05</v>
      </c>
      <c r="C91" s="9" t="s">
        <v>10</v>
      </c>
      <c r="D91" s="1">
        <v>5</v>
      </c>
      <c r="E91" s="6">
        <v>3.21</v>
      </c>
      <c r="F91" s="2">
        <v>0.17</v>
      </c>
      <c r="G91" s="3">
        <v>0.21</v>
      </c>
      <c r="H91" s="10">
        <f t="shared" si="7"/>
        <v>0.21</v>
      </c>
    </row>
    <row r="92" spans="1:8" x14ac:dyDescent="0.25">
      <c r="A92">
        <f t="shared" si="8"/>
        <v>36008</v>
      </c>
      <c r="B92" t="str">
        <f t="shared" si="6"/>
        <v>Cangas_06</v>
      </c>
      <c r="C92" s="9" t="s">
        <v>10</v>
      </c>
      <c r="D92" s="1">
        <v>6</v>
      </c>
      <c r="E92" s="6">
        <v>2.83</v>
      </c>
      <c r="F92" s="2">
        <v>0.16</v>
      </c>
      <c r="G92" s="3">
        <v>0.21</v>
      </c>
      <c r="H92" s="10">
        <f t="shared" si="7"/>
        <v>0.21</v>
      </c>
    </row>
    <row r="93" spans="1:8" x14ac:dyDescent="0.25">
      <c r="A93">
        <f t="shared" si="8"/>
        <v>36008</v>
      </c>
      <c r="B93" t="str">
        <f t="shared" si="6"/>
        <v>Cangas_07</v>
      </c>
      <c r="C93" s="9" t="s">
        <v>10</v>
      </c>
      <c r="D93" s="1">
        <v>7</v>
      </c>
      <c r="E93" s="6">
        <v>2.83</v>
      </c>
      <c r="F93" s="2">
        <v>0.12</v>
      </c>
      <c r="G93" s="3">
        <v>0.21</v>
      </c>
      <c r="H93" s="10">
        <f t="shared" si="7"/>
        <v>0.21</v>
      </c>
    </row>
    <row r="94" spans="1:8" x14ac:dyDescent="0.25">
      <c r="A94">
        <f t="shared" si="8"/>
        <v>36008</v>
      </c>
      <c r="B94" t="str">
        <f t="shared" si="6"/>
        <v>Cangas_08</v>
      </c>
      <c r="C94" s="9" t="s">
        <v>10</v>
      </c>
      <c r="D94" s="1">
        <v>8</v>
      </c>
      <c r="E94" s="6">
        <v>2.83</v>
      </c>
      <c r="F94" s="2">
        <v>0.1</v>
      </c>
      <c r="G94" s="3">
        <v>0.21</v>
      </c>
      <c r="H94" s="10">
        <f t="shared" si="7"/>
        <v>0.21</v>
      </c>
    </row>
    <row r="95" spans="1:8" x14ac:dyDescent="0.25">
      <c r="A95">
        <f t="shared" si="8"/>
        <v>36008</v>
      </c>
      <c r="B95" t="str">
        <f t="shared" si="6"/>
        <v>Cangas_09</v>
      </c>
      <c r="C95" s="9" t="s">
        <v>10</v>
      </c>
      <c r="D95" s="1">
        <v>9</v>
      </c>
      <c r="E95" s="6">
        <v>2.83</v>
      </c>
      <c r="F95" s="2">
        <v>0.09</v>
      </c>
      <c r="G95" s="3">
        <v>0.21</v>
      </c>
      <c r="H95" s="10">
        <f t="shared" si="7"/>
        <v>0.21</v>
      </c>
    </row>
    <row r="96" spans="1:8" x14ac:dyDescent="0.25">
      <c r="A96">
        <f t="shared" si="8"/>
        <v>36008</v>
      </c>
      <c r="B96" t="str">
        <f t="shared" si="6"/>
        <v>Cangas_10</v>
      </c>
      <c r="C96" s="9" t="s">
        <v>10</v>
      </c>
      <c r="D96" s="1">
        <v>10</v>
      </c>
      <c r="E96" s="6">
        <v>2.83</v>
      </c>
      <c r="F96" s="2">
        <v>0.08</v>
      </c>
      <c r="G96" s="3">
        <v>0.21</v>
      </c>
      <c r="H96" s="10">
        <f t="shared" si="7"/>
        <v>0.21</v>
      </c>
    </row>
    <row r="97" spans="1:8" x14ac:dyDescent="0.25">
      <c r="A97">
        <f t="shared" si="8"/>
        <v>36008</v>
      </c>
      <c r="B97" t="str">
        <f t="shared" si="6"/>
        <v>Cangas_11</v>
      </c>
      <c r="C97" s="9" t="s">
        <v>10</v>
      </c>
      <c r="D97" s="1">
        <v>11</v>
      </c>
      <c r="E97" s="6">
        <v>2.72</v>
      </c>
      <c r="F97" s="2">
        <v>0.08</v>
      </c>
      <c r="G97" s="3">
        <v>0.21</v>
      </c>
      <c r="H97" s="10">
        <f t="shared" si="7"/>
        <v>0.21</v>
      </c>
    </row>
    <row r="98" spans="1:8" x14ac:dyDescent="0.25">
      <c r="A98">
        <f t="shared" si="8"/>
        <v>36008</v>
      </c>
      <c r="B98" t="str">
        <f t="shared" si="6"/>
        <v>Cangas_12</v>
      </c>
      <c r="C98" s="9" t="s">
        <v>10</v>
      </c>
      <c r="D98" s="1">
        <v>12</v>
      </c>
      <c r="E98" s="6">
        <v>2.72</v>
      </c>
      <c r="F98" s="2">
        <v>0.08</v>
      </c>
      <c r="G98" s="3">
        <v>0.21</v>
      </c>
      <c r="H98" s="10">
        <f t="shared" si="7"/>
        <v>0.21</v>
      </c>
    </row>
    <row r="99" spans="1:8" x14ac:dyDescent="0.25">
      <c r="A99">
        <f t="shared" si="8"/>
        <v>36008</v>
      </c>
      <c r="B99" t="str">
        <f t="shared" si="6"/>
        <v>Cangas_13</v>
      </c>
      <c r="C99" s="9" t="s">
        <v>10</v>
      </c>
      <c r="D99" s="1">
        <v>13</v>
      </c>
      <c r="E99" s="6">
        <v>2.72</v>
      </c>
      <c r="F99" s="2">
        <v>0.08</v>
      </c>
      <c r="G99" s="3">
        <v>0.21</v>
      </c>
      <c r="H99" s="10">
        <f t="shared" si="7"/>
        <v>0.21</v>
      </c>
    </row>
    <row r="100" spans="1:8" x14ac:dyDescent="0.25">
      <c r="A100">
        <f t="shared" si="8"/>
        <v>36008</v>
      </c>
      <c r="B100" t="str">
        <f t="shared" si="6"/>
        <v>Cangas_14</v>
      </c>
      <c r="C100" s="9" t="s">
        <v>10</v>
      </c>
      <c r="D100" s="1">
        <v>14</v>
      </c>
      <c r="E100" s="6">
        <v>2.72</v>
      </c>
      <c r="F100" s="2">
        <v>0.1</v>
      </c>
      <c r="G100" s="3">
        <v>0.21</v>
      </c>
      <c r="H100" s="10">
        <f t="shared" si="7"/>
        <v>0.21</v>
      </c>
    </row>
    <row r="101" spans="1:8" x14ac:dyDescent="0.25">
      <c r="A101">
        <f t="shared" si="8"/>
        <v>36008</v>
      </c>
      <c r="B101" t="str">
        <f t="shared" si="6"/>
        <v>Cangas_15</v>
      </c>
      <c r="C101" s="9" t="s">
        <v>10</v>
      </c>
      <c r="D101" s="1">
        <v>15</v>
      </c>
      <c r="E101" s="6">
        <v>2.72</v>
      </c>
      <c r="F101" s="2">
        <v>0.12</v>
      </c>
      <c r="G101" s="3">
        <v>0.21</v>
      </c>
      <c r="H101" s="10">
        <f t="shared" si="7"/>
        <v>0.21</v>
      </c>
    </row>
    <row r="102" spans="1:8" x14ac:dyDescent="0.25">
      <c r="A102">
        <f t="shared" si="8"/>
        <v>36008</v>
      </c>
      <c r="B102" t="str">
        <f t="shared" si="6"/>
        <v>Cangas_16</v>
      </c>
      <c r="C102" s="9" t="s">
        <v>10</v>
      </c>
      <c r="D102" s="1">
        <v>16</v>
      </c>
      <c r="E102" s="6">
        <v>2.72</v>
      </c>
      <c r="F102" s="2">
        <v>0.16</v>
      </c>
      <c r="G102" s="3">
        <v>0.21</v>
      </c>
      <c r="H102" s="10">
        <f t="shared" si="7"/>
        <v>0.21</v>
      </c>
    </row>
    <row r="103" spans="1:8" x14ac:dyDescent="0.25">
      <c r="A103">
        <f t="shared" si="8"/>
        <v>36008</v>
      </c>
      <c r="B103" t="str">
        <f t="shared" si="6"/>
        <v>Cangas_17</v>
      </c>
      <c r="C103" s="9" t="s">
        <v>10</v>
      </c>
      <c r="D103" s="1">
        <v>17</v>
      </c>
      <c r="E103" s="6">
        <v>2.72</v>
      </c>
      <c r="F103" s="2">
        <v>0.2</v>
      </c>
      <c r="G103" s="3">
        <v>0.21</v>
      </c>
      <c r="H103" s="10">
        <f t="shared" si="7"/>
        <v>0.21</v>
      </c>
    </row>
    <row r="104" spans="1:8" x14ac:dyDescent="0.25">
      <c r="A104">
        <f t="shared" si="8"/>
        <v>36008</v>
      </c>
      <c r="B104" t="str">
        <f t="shared" si="6"/>
        <v>Cangas_18</v>
      </c>
      <c r="C104" s="9" t="s">
        <v>10</v>
      </c>
      <c r="D104" s="1">
        <v>18</v>
      </c>
      <c r="E104" s="6">
        <v>2.72</v>
      </c>
      <c r="F104" s="2">
        <v>0.26</v>
      </c>
      <c r="G104" s="3">
        <v>0.21</v>
      </c>
      <c r="H104" s="10">
        <f t="shared" si="7"/>
        <v>0.21</v>
      </c>
    </row>
    <row r="105" spans="1:8" x14ac:dyDescent="0.25">
      <c r="A105">
        <f t="shared" si="8"/>
        <v>36008</v>
      </c>
      <c r="B105" t="str">
        <f t="shared" si="6"/>
        <v>Cangas_19</v>
      </c>
      <c r="C105" s="9" t="s">
        <v>10</v>
      </c>
      <c r="D105" s="1">
        <v>19</v>
      </c>
      <c r="E105" s="6">
        <v>2.72</v>
      </c>
      <c r="F105" s="2">
        <v>0.36</v>
      </c>
      <c r="G105" s="3">
        <v>0.21</v>
      </c>
      <c r="H105" s="10">
        <f t="shared" si="7"/>
        <v>0.21</v>
      </c>
    </row>
    <row r="106" spans="1:8" x14ac:dyDescent="0.25">
      <c r="A106">
        <f t="shared" si="8"/>
        <v>36008</v>
      </c>
      <c r="B106" t="str">
        <f t="shared" si="6"/>
        <v>Cangas_20</v>
      </c>
      <c r="C106" s="9" t="s">
        <v>10</v>
      </c>
      <c r="D106" s="1">
        <v>20</v>
      </c>
      <c r="E106" s="6">
        <v>2.72</v>
      </c>
      <c r="F106" s="2">
        <v>0.45</v>
      </c>
      <c r="G106" s="3">
        <v>0.21</v>
      </c>
      <c r="H106" s="10">
        <f t="shared" si="7"/>
        <v>0.21</v>
      </c>
    </row>
    <row r="107" spans="1:8" x14ac:dyDescent="0.25">
      <c r="A107">
        <v>36010</v>
      </c>
      <c r="B107" t="str">
        <f t="shared" si="6"/>
        <v>Catoira_00</v>
      </c>
      <c r="C107" s="9" t="s">
        <v>11</v>
      </c>
      <c r="D107" s="1">
        <v>0</v>
      </c>
      <c r="E107" s="6">
        <v>0</v>
      </c>
      <c r="F107" s="2">
        <v>1.1666666666666667E-2</v>
      </c>
      <c r="G107" s="3">
        <v>0.16</v>
      </c>
      <c r="H107" s="10">
        <f t="shared" si="7"/>
        <v>0.16</v>
      </c>
    </row>
    <row r="108" spans="1:8" x14ac:dyDescent="0.25">
      <c r="A108">
        <f t="shared" ref="A108:A127" si="9">A107</f>
        <v>36010</v>
      </c>
      <c r="B108" t="str">
        <f t="shared" si="6"/>
        <v>Catoira_01</v>
      </c>
      <c r="C108" s="9" t="s">
        <v>11</v>
      </c>
      <c r="D108" s="1">
        <v>1</v>
      </c>
      <c r="E108" s="6">
        <v>2.2000000000000002</v>
      </c>
      <c r="F108" s="2">
        <v>0.13</v>
      </c>
      <c r="G108" s="3">
        <v>0.16</v>
      </c>
      <c r="H108" s="10">
        <f t="shared" si="7"/>
        <v>0.16</v>
      </c>
    </row>
    <row r="109" spans="1:8" x14ac:dyDescent="0.25">
      <c r="A109">
        <f t="shared" si="9"/>
        <v>36010</v>
      </c>
      <c r="B109" t="str">
        <f t="shared" si="6"/>
        <v>Catoira_02</v>
      </c>
      <c r="C109" s="9" t="s">
        <v>11</v>
      </c>
      <c r="D109" s="1">
        <v>2</v>
      </c>
      <c r="E109" s="6">
        <v>2.2000000000000002</v>
      </c>
      <c r="F109" s="2">
        <v>0.15</v>
      </c>
      <c r="G109" s="3">
        <v>0.16</v>
      </c>
      <c r="H109" s="10">
        <f t="shared" si="7"/>
        <v>0.16</v>
      </c>
    </row>
    <row r="110" spans="1:8" x14ac:dyDescent="0.25">
      <c r="A110">
        <f t="shared" si="9"/>
        <v>36010</v>
      </c>
      <c r="B110" t="str">
        <f t="shared" si="6"/>
        <v>Catoira_03</v>
      </c>
      <c r="C110" s="9" t="s">
        <v>11</v>
      </c>
      <c r="D110" s="1">
        <v>3</v>
      </c>
      <c r="E110" s="6">
        <v>2.2000000000000002</v>
      </c>
      <c r="F110" s="2">
        <v>0.16</v>
      </c>
      <c r="G110" s="3">
        <v>0.16</v>
      </c>
      <c r="H110" s="10">
        <f t="shared" si="7"/>
        <v>0.16</v>
      </c>
    </row>
    <row r="111" spans="1:8" x14ac:dyDescent="0.25">
      <c r="A111">
        <f t="shared" si="9"/>
        <v>36010</v>
      </c>
      <c r="B111" t="str">
        <f t="shared" si="6"/>
        <v>Catoira_04</v>
      </c>
      <c r="C111" s="9" t="s">
        <v>11</v>
      </c>
      <c r="D111" s="1">
        <v>4</v>
      </c>
      <c r="E111" s="6">
        <v>2.2000000000000002</v>
      </c>
      <c r="F111" s="2">
        <v>0.17</v>
      </c>
      <c r="G111" s="3">
        <v>0.16</v>
      </c>
      <c r="H111" s="10">
        <f t="shared" si="7"/>
        <v>0.16</v>
      </c>
    </row>
    <row r="112" spans="1:8" x14ac:dyDescent="0.25">
      <c r="A112">
        <f t="shared" si="9"/>
        <v>36010</v>
      </c>
      <c r="B112" t="str">
        <f t="shared" si="6"/>
        <v>Catoira_05</v>
      </c>
      <c r="C112" s="9" t="s">
        <v>11</v>
      </c>
      <c r="D112" s="1">
        <v>5</v>
      </c>
      <c r="E112" s="6">
        <v>2.2000000000000002</v>
      </c>
      <c r="F112" s="2">
        <v>0.17</v>
      </c>
      <c r="G112" s="3">
        <v>0.16</v>
      </c>
      <c r="H112" s="10">
        <f t="shared" si="7"/>
        <v>0.16</v>
      </c>
    </row>
    <row r="113" spans="1:8" x14ac:dyDescent="0.25">
      <c r="A113">
        <f t="shared" si="9"/>
        <v>36010</v>
      </c>
      <c r="B113" t="str">
        <f t="shared" si="6"/>
        <v>Catoira_06</v>
      </c>
      <c r="C113" s="9" t="s">
        <v>11</v>
      </c>
      <c r="D113" s="1">
        <v>6</v>
      </c>
      <c r="E113" s="6">
        <v>2</v>
      </c>
      <c r="F113" s="2">
        <v>0.16</v>
      </c>
      <c r="G113" s="3">
        <v>0.16</v>
      </c>
      <c r="H113" s="10">
        <f t="shared" si="7"/>
        <v>0.16</v>
      </c>
    </row>
    <row r="114" spans="1:8" x14ac:dyDescent="0.25">
      <c r="A114">
        <f t="shared" si="9"/>
        <v>36010</v>
      </c>
      <c r="B114" t="str">
        <f t="shared" si="6"/>
        <v>Catoira_07</v>
      </c>
      <c r="C114" s="9" t="s">
        <v>11</v>
      </c>
      <c r="D114" s="1">
        <v>7</v>
      </c>
      <c r="E114" s="6">
        <v>2</v>
      </c>
      <c r="F114" s="2">
        <v>0.12</v>
      </c>
      <c r="G114" s="3">
        <v>0.16</v>
      </c>
      <c r="H114" s="10">
        <f t="shared" si="7"/>
        <v>0.16</v>
      </c>
    </row>
    <row r="115" spans="1:8" x14ac:dyDescent="0.25">
      <c r="A115">
        <f t="shared" si="9"/>
        <v>36010</v>
      </c>
      <c r="B115" t="str">
        <f t="shared" si="6"/>
        <v>Catoira_08</v>
      </c>
      <c r="C115" s="9" t="s">
        <v>11</v>
      </c>
      <c r="D115" s="1">
        <v>8</v>
      </c>
      <c r="E115" s="6">
        <v>2</v>
      </c>
      <c r="F115" s="2">
        <v>0.1</v>
      </c>
      <c r="G115" s="3">
        <v>0.16</v>
      </c>
      <c r="H115" s="10">
        <f t="shared" si="7"/>
        <v>0.16</v>
      </c>
    </row>
    <row r="116" spans="1:8" x14ac:dyDescent="0.25">
      <c r="A116">
        <f t="shared" si="9"/>
        <v>36010</v>
      </c>
      <c r="B116" t="str">
        <f t="shared" si="6"/>
        <v>Catoira_09</v>
      </c>
      <c r="C116" s="9" t="s">
        <v>11</v>
      </c>
      <c r="D116" s="1">
        <v>9</v>
      </c>
      <c r="E116" s="6">
        <v>2</v>
      </c>
      <c r="F116" s="2">
        <v>0.09</v>
      </c>
      <c r="G116" s="3">
        <v>0.16</v>
      </c>
      <c r="H116" s="10">
        <f t="shared" si="7"/>
        <v>0.16</v>
      </c>
    </row>
    <row r="117" spans="1:8" x14ac:dyDescent="0.25">
      <c r="A117">
        <f t="shared" si="9"/>
        <v>36010</v>
      </c>
      <c r="B117" t="str">
        <f t="shared" si="6"/>
        <v>Catoira_10</v>
      </c>
      <c r="C117" s="9" t="s">
        <v>11</v>
      </c>
      <c r="D117" s="1">
        <v>10</v>
      </c>
      <c r="E117" s="6">
        <v>2</v>
      </c>
      <c r="F117" s="2">
        <v>0.08</v>
      </c>
      <c r="G117" s="3">
        <v>0.16</v>
      </c>
      <c r="H117" s="10">
        <f t="shared" si="7"/>
        <v>0.16</v>
      </c>
    </row>
    <row r="118" spans="1:8" x14ac:dyDescent="0.25">
      <c r="A118">
        <f t="shared" si="9"/>
        <v>36010</v>
      </c>
      <c r="B118" t="str">
        <f t="shared" si="6"/>
        <v>Catoira_11</v>
      </c>
      <c r="C118" s="9" t="s">
        <v>11</v>
      </c>
      <c r="D118" s="1">
        <v>11</v>
      </c>
      <c r="E118" s="6">
        <v>2.1</v>
      </c>
      <c r="F118" s="2">
        <v>0.08</v>
      </c>
      <c r="G118" s="3">
        <v>0.16</v>
      </c>
      <c r="H118" s="10">
        <f t="shared" si="7"/>
        <v>0.16</v>
      </c>
    </row>
    <row r="119" spans="1:8" x14ac:dyDescent="0.25">
      <c r="A119">
        <f t="shared" si="9"/>
        <v>36010</v>
      </c>
      <c r="B119" t="str">
        <f t="shared" si="6"/>
        <v>Catoira_12</v>
      </c>
      <c r="C119" s="9" t="s">
        <v>11</v>
      </c>
      <c r="D119" s="1">
        <v>12</v>
      </c>
      <c r="E119" s="6">
        <v>2.1</v>
      </c>
      <c r="F119" s="2">
        <v>0.08</v>
      </c>
      <c r="G119" s="3">
        <v>0.16</v>
      </c>
      <c r="H119" s="10">
        <f t="shared" si="7"/>
        <v>0.16</v>
      </c>
    </row>
    <row r="120" spans="1:8" x14ac:dyDescent="0.25">
      <c r="A120">
        <f t="shared" si="9"/>
        <v>36010</v>
      </c>
      <c r="B120" t="str">
        <f t="shared" si="6"/>
        <v>Catoira_13</v>
      </c>
      <c r="C120" s="9" t="s">
        <v>11</v>
      </c>
      <c r="D120" s="1">
        <v>13</v>
      </c>
      <c r="E120" s="6">
        <v>2.1</v>
      </c>
      <c r="F120" s="2">
        <v>0.08</v>
      </c>
      <c r="G120" s="3">
        <v>0.16</v>
      </c>
      <c r="H120" s="10">
        <f t="shared" si="7"/>
        <v>0.16</v>
      </c>
    </row>
    <row r="121" spans="1:8" x14ac:dyDescent="0.25">
      <c r="A121">
        <f t="shared" si="9"/>
        <v>36010</v>
      </c>
      <c r="B121" t="str">
        <f t="shared" si="6"/>
        <v>Catoira_14</v>
      </c>
      <c r="C121" s="9" t="s">
        <v>11</v>
      </c>
      <c r="D121" s="1">
        <v>14</v>
      </c>
      <c r="E121" s="6">
        <v>2.1</v>
      </c>
      <c r="F121" s="2">
        <v>0.1</v>
      </c>
      <c r="G121" s="3">
        <v>0.16</v>
      </c>
      <c r="H121" s="10">
        <f t="shared" si="7"/>
        <v>0.16</v>
      </c>
    </row>
    <row r="122" spans="1:8" x14ac:dyDescent="0.25">
      <c r="A122">
        <f t="shared" si="9"/>
        <v>36010</v>
      </c>
      <c r="B122" t="str">
        <f t="shared" si="6"/>
        <v>Catoira_15</v>
      </c>
      <c r="C122" s="9" t="s">
        <v>11</v>
      </c>
      <c r="D122" s="1">
        <v>15</v>
      </c>
      <c r="E122" s="6">
        <v>2.1</v>
      </c>
      <c r="F122" s="2">
        <v>0.12</v>
      </c>
      <c r="G122" s="3">
        <v>0.16</v>
      </c>
      <c r="H122" s="10">
        <f t="shared" si="7"/>
        <v>0.16</v>
      </c>
    </row>
    <row r="123" spans="1:8" x14ac:dyDescent="0.25">
      <c r="A123">
        <f t="shared" si="9"/>
        <v>36010</v>
      </c>
      <c r="B123" t="str">
        <f t="shared" si="6"/>
        <v>Catoira_16</v>
      </c>
      <c r="C123" s="9" t="s">
        <v>11</v>
      </c>
      <c r="D123" s="1">
        <v>16</v>
      </c>
      <c r="E123" s="6">
        <v>2.2000000000000002</v>
      </c>
      <c r="F123" s="2">
        <v>0.16</v>
      </c>
      <c r="G123" s="3">
        <v>0.16</v>
      </c>
      <c r="H123" s="10">
        <f t="shared" si="7"/>
        <v>0.16</v>
      </c>
    </row>
    <row r="124" spans="1:8" x14ac:dyDescent="0.25">
      <c r="A124">
        <f t="shared" si="9"/>
        <v>36010</v>
      </c>
      <c r="B124" t="str">
        <f t="shared" si="6"/>
        <v>Catoira_17</v>
      </c>
      <c r="C124" s="9" t="s">
        <v>11</v>
      </c>
      <c r="D124" s="1">
        <v>17</v>
      </c>
      <c r="E124" s="6">
        <v>2.2000000000000002</v>
      </c>
      <c r="F124" s="2">
        <v>0.2</v>
      </c>
      <c r="G124" s="3">
        <v>0.16</v>
      </c>
      <c r="H124" s="10">
        <f t="shared" si="7"/>
        <v>0.16</v>
      </c>
    </row>
    <row r="125" spans="1:8" x14ac:dyDescent="0.25">
      <c r="A125">
        <f t="shared" si="9"/>
        <v>36010</v>
      </c>
      <c r="B125" t="str">
        <f t="shared" si="6"/>
        <v>Catoira_18</v>
      </c>
      <c r="C125" s="9" t="s">
        <v>11</v>
      </c>
      <c r="D125" s="1">
        <v>18</v>
      </c>
      <c r="E125" s="6">
        <v>2.2000000000000002</v>
      </c>
      <c r="F125" s="2">
        <v>0.26</v>
      </c>
      <c r="G125" s="3">
        <v>0.16</v>
      </c>
      <c r="H125" s="10">
        <f t="shared" si="7"/>
        <v>0.16</v>
      </c>
    </row>
    <row r="126" spans="1:8" x14ac:dyDescent="0.25">
      <c r="A126">
        <f t="shared" si="9"/>
        <v>36010</v>
      </c>
      <c r="B126" t="str">
        <f t="shared" si="6"/>
        <v>Catoira_19</v>
      </c>
      <c r="C126" s="9" t="s">
        <v>11</v>
      </c>
      <c r="D126" s="1">
        <v>19</v>
      </c>
      <c r="E126" s="6">
        <v>2.2000000000000002</v>
      </c>
      <c r="F126" s="2">
        <v>0.36</v>
      </c>
      <c r="G126" s="3">
        <v>0.16</v>
      </c>
      <c r="H126" s="10">
        <f t="shared" si="7"/>
        <v>0.16</v>
      </c>
    </row>
    <row r="127" spans="1:8" x14ac:dyDescent="0.25">
      <c r="A127">
        <f t="shared" si="9"/>
        <v>36010</v>
      </c>
      <c r="B127" t="str">
        <f t="shared" si="6"/>
        <v>Catoira_20</v>
      </c>
      <c r="C127" s="9" t="s">
        <v>11</v>
      </c>
      <c r="D127" s="1">
        <v>20</v>
      </c>
      <c r="E127" s="6">
        <v>2.2000000000000002</v>
      </c>
      <c r="F127" s="2">
        <v>0.45</v>
      </c>
      <c r="G127" s="3">
        <v>0.16</v>
      </c>
      <c r="H127" s="10">
        <f t="shared" si="7"/>
        <v>0.16</v>
      </c>
    </row>
    <row r="128" spans="1:8" x14ac:dyDescent="0.25">
      <c r="A128">
        <v>36015</v>
      </c>
      <c r="B128" t="str">
        <f t="shared" si="6"/>
        <v>Cuntis_00</v>
      </c>
      <c r="C128" s="9" t="s">
        <v>12</v>
      </c>
      <c r="D128" s="1">
        <v>0</v>
      </c>
      <c r="E128" s="6">
        <v>0</v>
      </c>
      <c r="F128" s="2">
        <v>1.1666666666666667E-2</v>
      </c>
      <c r="G128" s="3">
        <v>0.22</v>
      </c>
      <c r="H128" s="10">
        <f t="shared" si="7"/>
        <v>0.22</v>
      </c>
    </row>
    <row r="129" spans="1:8" x14ac:dyDescent="0.25">
      <c r="A129">
        <f t="shared" ref="A129:A148" si="10">A128</f>
        <v>36015</v>
      </c>
      <c r="B129" t="str">
        <f t="shared" si="6"/>
        <v>Cuntis_01</v>
      </c>
      <c r="C129" s="9" t="s">
        <v>12</v>
      </c>
      <c r="D129" s="1">
        <v>1</v>
      </c>
      <c r="E129" s="6">
        <v>2.2000000000000002</v>
      </c>
      <c r="F129" s="2">
        <v>0.13</v>
      </c>
      <c r="G129" s="3">
        <v>0.22</v>
      </c>
      <c r="H129" s="10">
        <f t="shared" si="7"/>
        <v>0.22</v>
      </c>
    </row>
    <row r="130" spans="1:8" x14ac:dyDescent="0.25">
      <c r="A130">
        <f t="shared" si="10"/>
        <v>36015</v>
      </c>
      <c r="B130" t="str">
        <f t="shared" si="6"/>
        <v>Cuntis_02</v>
      </c>
      <c r="C130" s="9" t="s">
        <v>12</v>
      </c>
      <c r="D130" s="1">
        <v>2</v>
      </c>
      <c r="E130" s="6">
        <v>2.2000000000000002</v>
      </c>
      <c r="F130" s="2">
        <v>0.15</v>
      </c>
      <c r="G130" s="3">
        <v>0.22</v>
      </c>
      <c r="H130" s="10">
        <f t="shared" si="7"/>
        <v>0.22</v>
      </c>
    </row>
    <row r="131" spans="1:8" x14ac:dyDescent="0.25">
      <c r="A131">
        <f t="shared" si="10"/>
        <v>36015</v>
      </c>
      <c r="B131" t="str">
        <f t="shared" ref="B131:B194" si="11">SUBSTITUTE(C131," ","")&amp;"_"&amp;TEXT(D131,"00")</f>
        <v>Cuntis_03</v>
      </c>
      <c r="C131" s="9" t="s">
        <v>12</v>
      </c>
      <c r="D131" s="1">
        <v>3</v>
      </c>
      <c r="E131" s="6">
        <v>2.2000000000000002</v>
      </c>
      <c r="F131" s="2">
        <v>0.16</v>
      </c>
      <c r="G131" s="3">
        <v>0.22</v>
      </c>
      <c r="H131" s="10">
        <f t="shared" ref="H131:H194" si="12">IF(G131=0,0.3,G131)</f>
        <v>0.22</v>
      </c>
    </row>
    <row r="132" spans="1:8" x14ac:dyDescent="0.25">
      <c r="A132">
        <f t="shared" si="10"/>
        <v>36015</v>
      </c>
      <c r="B132" t="str">
        <f t="shared" si="11"/>
        <v>Cuntis_04</v>
      </c>
      <c r="C132" s="9" t="s">
        <v>12</v>
      </c>
      <c r="D132" s="1">
        <v>4</v>
      </c>
      <c r="E132" s="6">
        <v>2.2000000000000002</v>
      </c>
      <c r="F132" s="2">
        <v>0.17</v>
      </c>
      <c r="G132" s="3">
        <v>0.22</v>
      </c>
      <c r="H132" s="10">
        <f t="shared" si="12"/>
        <v>0.22</v>
      </c>
    </row>
    <row r="133" spans="1:8" x14ac:dyDescent="0.25">
      <c r="A133">
        <f t="shared" si="10"/>
        <v>36015</v>
      </c>
      <c r="B133" t="str">
        <f t="shared" si="11"/>
        <v>Cuntis_05</v>
      </c>
      <c r="C133" s="9" t="s">
        <v>12</v>
      </c>
      <c r="D133" s="1">
        <v>5</v>
      </c>
      <c r="E133" s="6">
        <v>2.2000000000000002</v>
      </c>
      <c r="F133" s="2">
        <v>0.17</v>
      </c>
      <c r="G133" s="3">
        <v>0.22</v>
      </c>
      <c r="H133" s="10">
        <f t="shared" si="12"/>
        <v>0.22</v>
      </c>
    </row>
    <row r="134" spans="1:8" x14ac:dyDescent="0.25">
      <c r="A134">
        <f t="shared" si="10"/>
        <v>36015</v>
      </c>
      <c r="B134" t="str">
        <f t="shared" si="11"/>
        <v>Cuntis_06</v>
      </c>
      <c r="C134" s="9" t="s">
        <v>12</v>
      </c>
      <c r="D134" s="1">
        <v>6</v>
      </c>
      <c r="E134" s="6">
        <v>2</v>
      </c>
      <c r="F134" s="2">
        <v>0.16</v>
      </c>
      <c r="G134" s="3">
        <v>0.2</v>
      </c>
      <c r="H134" s="10">
        <f t="shared" si="12"/>
        <v>0.2</v>
      </c>
    </row>
    <row r="135" spans="1:8" x14ac:dyDescent="0.25">
      <c r="A135">
        <f t="shared" si="10"/>
        <v>36015</v>
      </c>
      <c r="B135" t="str">
        <f t="shared" si="11"/>
        <v>Cuntis_07</v>
      </c>
      <c r="C135" s="9" t="s">
        <v>12</v>
      </c>
      <c r="D135" s="1">
        <v>7</v>
      </c>
      <c r="E135" s="6">
        <v>2</v>
      </c>
      <c r="F135" s="2">
        <v>0.12</v>
      </c>
      <c r="G135" s="3">
        <v>0.2</v>
      </c>
      <c r="H135" s="10">
        <f t="shared" si="12"/>
        <v>0.2</v>
      </c>
    </row>
    <row r="136" spans="1:8" x14ac:dyDescent="0.25">
      <c r="A136">
        <f t="shared" si="10"/>
        <v>36015</v>
      </c>
      <c r="B136" t="str">
        <f t="shared" si="11"/>
        <v>Cuntis_08</v>
      </c>
      <c r="C136" s="9" t="s">
        <v>12</v>
      </c>
      <c r="D136" s="1">
        <v>8</v>
      </c>
      <c r="E136" s="6">
        <v>2</v>
      </c>
      <c r="F136" s="2">
        <v>0.1</v>
      </c>
      <c r="G136" s="3">
        <v>0.2</v>
      </c>
      <c r="H136" s="10">
        <f t="shared" si="12"/>
        <v>0.2</v>
      </c>
    </row>
    <row r="137" spans="1:8" x14ac:dyDescent="0.25">
      <c r="A137">
        <f t="shared" si="10"/>
        <v>36015</v>
      </c>
      <c r="B137" t="str">
        <f t="shared" si="11"/>
        <v>Cuntis_09</v>
      </c>
      <c r="C137" s="9" t="s">
        <v>12</v>
      </c>
      <c r="D137" s="1">
        <v>9</v>
      </c>
      <c r="E137" s="6">
        <v>2</v>
      </c>
      <c r="F137" s="2">
        <v>0.09</v>
      </c>
      <c r="G137" s="3">
        <v>0.2</v>
      </c>
      <c r="H137" s="10">
        <f t="shared" si="12"/>
        <v>0.2</v>
      </c>
    </row>
    <row r="138" spans="1:8" x14ac:dyDescent="0.25">
      <c r="A138">
        <f t="shared" si="10"/>
        <v>36015</v>
      </c>
      <c r="B138" t="str">
        <f t="shared" si="11"/>
        <v>Cuntis_10</v>
      </c>
      <c r="C138" s="9" t="s">
        <v>12</v>
      </c>
      <c r="D138" s="1">
        <v>10</v>
      </c>
      <c r="E138" s="6">
        <v>2</v>
      </c>
      <c r="F138" s="2">
        <v>0.08</v>
      </c>
      <c r="G138" s="3">
        <v>0.2</v>
      </c>
      <c r="H138" s="10">
        <f t="shared" si="12"/>
        <v>0.2</v>
      </c>
    </row>
    <row r="139" spans="1:8" x14ac:dyDescent="0.25">
      <c r="A139">
        <f t="shared" si="10"/>
        <v>36015</v>
      </c>
      <c r="B139" t="str">
        <f t="shared" si="11"/>
        <v>Cuntis_11</v>
      </c>
      <c r="C139" s="9" t="s">
        <v>12</v>
      </c>
      <c r="D139" s="1">
        <v>11</v>
      </c>
      <c r="E139" s="6">
        <v>2.1</v>
      </c>
      <c r="F139" s="2">
        <v>0.08</v>
      </c>
      <c r="G139" s="3">
        <v>0.17</v>
      </c>
      <c r="H139" s="10">
        <f t="shared" si="12"/>
        <v>0.17</v>
      </c>
    </row>
    <row r="140" spans="1:8" x14ac:dyDescent="0.25">
      <c r="A140">
        <f t="shared" si="10"/>
        <v>36015</v>
      </c>
      <c r="B140" t="str">
        <f t="shared" si="11"/>
        <v>Cuntis_12</v>
      </c>
      <c r="C140" s="9" t="s">
        <v>12</v>
      </c>
      <c r="D140" s="1">
        <v>12</v>
      </c>
      <c r="E140" s="6">
        <v>2.1</v>
      </c>
      <c r="F140" s="2">
        <v>0.08</v>
      </c>
      <c r="G140" s="3">
        <v>0.17</v>
      </c>
      <c r="H140" s="10">
        <f t="shared" si="12"/>
        <v>0.17</v>
      </c>
    </row>
    <row r="141" spans="1:8" x14ac:dyDescent="0.25">
      <c r="A141">
        <f t="shared" si="10"/>
        <v>36015</v>
      </c>
      <c r="B141" t="str">
        <f t="shared" si="11"/>
        <v>Cuntis_13</v>
      </c>
      <c r="C141" s="9" t="s">
        <v>12</v>
      </c>
      <c r="D141" s="1">
        <v>13</v>
      </c>
      <c r="E141" s="6">
        <v>2.1</v>
      </c>
      <c r="F141" s="2">
        <v>0.08</v>
      </c>
      <c r="G141" s="3">
        <v>0.17</v>
      </c>
      <c r="H141" s="10">
        <f t="shared" si="12"/>
        <v>0.17</v>
      </c>
    </row>
    <row r="142" spans="1:8" x14ac:dyDescent="0.25">
      <c r="A142">
        <f t="shared" si="10"/>
        <v>36015</v>
      </c>
      <c r="B142" t="str">
        <f t="shared" si="11"/>
        <v>Cuntis_14</v>
      </c>
      <c r="C142" s="9" t="s">
        <v>12</v>
      </c>
      <c r="D142" s="1">
        <v>14</v>
      </c>
      <c r="E142" s="6">
        <v>2.1</v>
      </c>
      <c r="F142" s="2">
        <v>0.1</v>
      </c>
      <c r="G142" s="3">
        <v>0.17</v>
      </c>
      <c r="H142" s="10">
        <f t="shared" si="12"/>
        <v>0.17</v>
      </c>
    </row>
    <row r="143" spans="1:8" x14ac:dyDescent="0.25">
      <c r="A143">
        <f t="shared" si="10"/>
        <v>36015</v>
      </c>
      <c r="B143" t="str">
        <f t="shared" si="11"/>
        <v>Cuntis_15</v>
      </c>
      <c r="C143" s="9" t="s">
        <v>12</v>
      </c>
      <c r="D143" s="1">
        <v>15</v>
      </c>
      <c r="E143" s="6">
        <v>2.1</v>
      </c>
      <c r="F143" s="2">
        <v>0.12</v>
      </c>
      <c r="G143" s="3">
        <v>0.17</v>
      </c>
      <c r="H143" s="10">
        <f t="shared" si="12"/>
        <v>0.17</v>
      </c>
    </row>
    <row r="144" spans="1:8" x14ac:dyDescent="0.25">
      <c r="A144">
        <f t="shared" si="10"/>
        <v>36015</v>
      </c>
      <c r="B144" t="str">
        <f t="shared" si="11"/>
        <v>Cuntis_16</v>
      </c>
      <c r="C144" s="9" t="s">
        <v>12</v>
      </c>
      <c r="D144" s="1">
        <v>16</v>
      </c>
      <c r="E144" s="6">
        <v>2.2000000000000002</v>
      </c>
      <c r="F144" s="2">
        <v>0.16</v>
      </c>
      <c r="G144" s="3">
        <v>0.17</v>
      </c>
      <c r="H144" s="10">
        <f t="shared" si="12"/>
        <v>0.17</v>
      </c>
    </row>
    <row r="145" spans="1:8" x14ac:dyDescent="0.25">
      <c r="A145">
        <f t="shared" si="10"/>
        <v>36015</v>
      </c>
      <c r="B145" t="str">
        <f t="shared" si="11"/>
        <v>Cuntis_17</v>
      </c>
      <c r="C145" s="9" t="s">
        <v>12</v>
      </c>
      <c r="D145" s="1">
        <v>17</v>
      </c>
      <c r="E145" s="6">
        <v>2.2000000000000002</v>
      </c>
      <c r="F145" s="2">
        <v>0.2</v>
      </c>
      <c r="G145" s="3">
        <v>0.17</v>
      </c>
      <c r="H145" s="10">
        <f t="shared" si="12"/>
        <v>0.17</v>
      </c>
    </row>
    <row r="146" spans="1:8" x14ac:dyDescent="0.25">
      <c r="A146">
        <f t="shared" si="10"/>
        <v>36015</v>
      </c>
      <c r="B146" t="str">
        <f t="shared" si="11"/>
        <v>Cuntis_18</v>
      </c>
      <c r="C146" s="9" t="s">
        <v>12</v>
      </c>
      <c r="D146" s="1">
        <v>18</v>
      </c>
      <c r="E146" s="6">
        <v>2.2000000000000002</v>
      </c>
      <c r="F146" s="2">
        <v>0.26</v>
      </c>
      <c r="G146" s="3">
        <v>0.17</v>
      </c>
      <c r="H146" s="10">
        <f t="shared" si="12"/>
        <v>0.17</v>
      </c>
    </row>
    <row r="147" spans="1:8" x14ac:dyDescent="0.25">
      <c r="A147">
        <f t="shared" si="10"/>
        <v>36015</v>
      </c>
      <c r="B147" t="str">
        <f t="shared" si="11"/>
        <v>Cuntis_19</v>
      </c>
      <c r="C147" s="9" t="s">
        <v>12</v>
      </c>
      <c r="D147" s="1">
        <v>19</v>
      </c>
      <c r="E147" s="6">
        <v>2.2000000000000002</v>
      </c>
      <c r="F147" s="2">
        <v>0.36</v>
      </c>
      <c r="G147" s="3">
        <v>0.17</v>
      </c>
      <c r="H147" s="10">
        <f t="shared" si="12"/>
        <v>0.17</v>
      </c>
    </row>
    <row r="148" spans="1:8" x14ac:dyDescent="0.25">
      <c r="A148">
        <f t="shared" si="10"/>
        <v>36015</v>
      </c>
      <c r="B148" t="str">
        <f t="shared" si="11"/>
        <v>Cuntis_20</v>
      </c>
      <c r="C148" s="9" t="s">
        <v>12</v>
      </c>
      <c r="D148" s="1">
        <v>20</v>
      </c>
      <c r="E148" s="6">
        <v>2.2000000000000002</v>
      </c>
      <c r="F148" s="2">
        <v>0.45</v>
      </c>
      <c r="G148" s="3">
        <v>0.17</v>
      </c>
      <c r="H148" s="10">
        <f t="shared" si="12"/>
        <v>0.17</v>
      </c>
    </row>
    <row r="149" spans="1:8" x14ac:dyDescent="0.25">
      <c r="A149">
        <v>36017</v>
      </c>
      <c r="B149" t="str">
        <f t="shared" si="11"/>
        <v>Estrada,A_00</v>
      </c>
      <c r="C149" s="9" t="s">
        <v>13</v>
      </c>
      <c r="D149" s="1">
        <v>0</v>
      </c>
      <c r="E149" s="6">
        <v>0</v>
      </c>
      <c r="F149" s="2">
        <v>1.1666666666666667E-2</v>
      </c>
      <c r="G149" s="3">
        <v>0.2</v>
      </c>
      <c r="H149" s="10">
        <f t="shared" si="12"/>
        <v>0.2</v>
      </c>
    </row>
    <row r="150" spans="1:8" x14ac:dyDescent="0.25">
      <c r="A150">
        <f t="shared" ref="A150:A169" si="13">A149</f>
        <v>36017</v>
      </c>
      <c r="B150" t="str">
        <f t="shared" si="11"/>
        <v>Estrada,A_01</v>
      </c>
      <c r="C150" s="9" t="s">
        <v>13</v>
      </c>
      <c r="D150" s="1">
        <v>1</v>
      </c>
      <c r="E150" s="6">
        <v>2.8</v>
      </c>
      <c r="F150" s="2">
        <v>0.13</v>
      </c>
      <c r="G150" s="3">
        <v>0.2</v>
      </c>
      <c r="H150" s="10">
        <f t="shared" si="12"/>
        <v>0.2</v>
      </c>
    </row>
    <row r="151" spans="1:8" x14ac:dyDescent="0.25">
      <c r="A151">
        <f t="shared" si="13"/>
        <v>36017</v>
      </c>
      <c r="B151" t="str">
        <f t="shared" si="11"/>
        <v>Estrada,A_02</v>
      </c>
      <c r="C151" s="9" t="s">
        <v>13</v>
      </c>
      <c r="D151" s="1">
        <v>2</v>
      </c>
      <c r="E151" s="6">
        <v>2.8</v>
      </c>
      <c r="F151" s="2">
        <v>0.15</v>
      </c>
      <c r="G151" s="3">
        <v>0.2</v>
      </c>
      <c r="H151" s="10">
        <f t="shared" si="12"/>
        <v>0.2</v>
      </c>
    </row>
    <row r="152" spans="1:8" x14ac:dyDescent="0.25">
      <c r="A152">
        <f t="shared" si="13"/>
        <v>36017</v>
      </c>
      <c r="B152" t="str">
        <f t="shared" si="11"/>
        <v>Estrada,A_03</v>
      </c>
      <c r="C152" s="9" t="s">
        <v>13</v>
      </c>
      <c r="D152" s="1">
        <v>3</v>
      </c>
      <c r="E152" s="6">
        <v>2.8</v>
      </c>
      <c r="F152" s="2">
        <v>0.16</v>
      </c>
      <c r="G152" s="3">
        <v>0.2</v>
      </c>
      <c r="H152" s="10">
        <f t="shared" si="12"/>
        <v>0.2</v>
      </c>
    </row>
    <row r="153" spans="1:8" x14ac:dyDescent="0.25">
      <c r="A153">
        <f t="shared" si="13"/>
        <v>36017</v>
      </c>
      <c r="B153" t="str">
        <f t="shared" si="11"/>
        <v>Estrada,A_04</v>
      </c>
      <c r="C153" s="9" t="s">
        <v>13</v>
      </c>
      <c r="D153" s="1">
        <v>4</v>
      </c>
      <c r="E153" s="6">
        <v>2.8</v>
      </c>
      <c r="F153" s="2">
        <v>0.17</v>
      </c>
      <c r="G153" s="3">
        <v>0.2</v>
      </c>
      <c r="H153" s="10">
        <f t="shared" si="12"/>
        <v>0.2</v>
      </c>
    </row>
    <row r="154" spans="1:8" x14ac:dyDescent="0.25">
      <c r="A154">
        <f t="shared" si="13"/>
        <v>36017</v>
      </c>
      <c r="B154" t="str">
        <f t="shared" si="11"/>
        <v>Estrada,A_05</v>
      </c>
      <c r="C154" s="9" t="s">
        <v>13</v>
      </c>
      <c r="D154" s="1">
        <v>5</v>
      </c>
      <c r="E154" s="6">
        <v>2.8</v>
      </c>
      <c r="F154" s="2">
        <v>0.17</v>
      </c>
      <c r="G154" s="3">
        <v>0.2</v>
      </c>
      <c r="H154" s="10">
        <f t="shared" si="12"/>
        <v>0.2</v>
      </c>
    </row>
    <row r="155" spans="1:8" x14ac:dyDescent="0.25">
      <c r="A155">
        <f t="shared" si="13"/>
        <v>36017</v>
      </c>
      <c r="B155" t="str">
        <f t="shared" si="11"/>
        <v>Estrada,A_06</v>
      </c>
      <c r="C155" s="9" t="s">
        <v>13</v>
      </c>
      <c r="D155" s="1">
        <v>6</v>
      </c>
      <c r="E155" s="6">
        <v>2.4</v>
      </c>
      <c r="F155" s="2">
        <v>0.16</v>
      </c>
      <c r="G155" s="3">
        <v>0.2</v>
      </c>
      <c r="H155" s="10">
        <f t="shared" si="12"/>
        <v>0.2</v>
      </c>
    </row>
    <row r="156" spans="1:8" x14ac:dyDescent="0.25">
      <c r="A156">
        <f t="shared" si="13"/>
        <v>36017</v>
      </c>
      <c r="B156" t="str">
        <f t="shared" si="11"/>
        <v>Estrada,A_07</v>
      </c>
      <c r="C156" s="9" t="s">
        <v>13</v>
      </c>
      <c r="D156" s="1">
        <v>7</v>
      </c>
      <c r="E156" s="6">
        <v>2.4</v>
      </c>
      <c r="F156" s="2">
        <v>0.12</v>
      </c>
      <c r="G156" s="3">
        <v>0.2</v>
      </c>
      <c r="H156" s="10">
        <f t="shared" si="12"/>
        <v>0.2</v>
      </c>
    </row>
    <row r="157" spans="1:8" x14ac:dyDescent="0.25">
      <c r="A157">
        <f t="shared" si="13"/>
        <v>36017</v>
      </c>
      <c r="B157" t="str">
        <f t="shared" si="11"/>
        <v>Estrada,A_08</v>
      </c>
      <c r="C157" s="9" t="s">
        <v>13</v>
      </c>
      <c r="D157" s="1">
        <v>8</v>
      </c>
      <c r="E157" s="6">
        <v>2.4</v>
      </c>
      <c r="F157" s="2">
        <v>0.1</v>
      </c>
      <c r="G157" s="3">
        <v>0.2</v>
      </c>
      <c r="H157" s="10">
        <f t="shared" si="12"/>
        <v>0.2</v>
      </c>
    </row>
    <row r="158" spans="1:8" x14ac:dyDescent="0.25">
      <c r="A158">
        <f t="shared" si="13"/>
        <v>36017</v>
      </c>
      <c r="B158" t="str">
        <f t="shared" si="11"/>
        <v>Estrada,A_09</v>
      </c>
      <c r="C158" s="9" t="s">
        <v>13</v>
      </c>
      <c r="D158" s="1">
        <v>9</v>
      </c>
      <c r="E158" s="6">
        <v>2.4</v>
      </c>
      <c r="F158" s="2">
        <v>0.09</v>
      </c>
      <c r="G158" s="3">
        <v>0.2</v>
      </c>
      <c r="H158" s="10">
        <f t="shared" si="12"/>
        <v>0.2</v>
      </c>
    </row>
    <row r="159" spans="1:8" x14ac:dyDescent="0.25">
      <c r="A159">
        <f t="shared" si="13"/>
        <v>36017</v>
      </c>
      <c r="B159" t="str">
        <f t="shared" si="11"/>
        <v>Estrada,A_10</v>
      </c>
      <c r="C159" s="9" t="s">
        <v>13</v>
      </c>
      <c r="D159" s="1">
        <v>10</v>
      </c>
      <c r="E159" s="6">
        <v>2.4</v>
      </c>
      <c r="F159" s="2">
        <v>0.08</v>
      </c>
      <c r="G159" s="3">
        <v>0.2</v>
      </c>
      <c r="H159" s="10">
        <f t="shared" si="12"/>
        <v>0.2</v>
      </c>
    </row>
    <row r="160" spans="1:8" x14ac:dyDescent="0.25">
      <c r="A160">
        <f t="shared" si="13"/>
        <v>36017</v>
      </c>
      <c r="B160" t="str">
        <f t="shared" si="11"/>
        <v>Estrada,A_11</v>
      </c>
      <c r="C160" s="9" t="s">
        <v>13</v>
      </c>
      <c r="D160" s="1">
        <v>11</v>
      </c>
      <c r="E160" s="6">
        <v>2</v>
      </c>
      <c r="F160" s="2">
        <v>0.08</v>
      </c>
      <c r="G160" s="3">
        <v>0.2</v>
      </c>
      <c r="H160" s="10">
        <f t="shared" si="12"/>
        <v>0.2</v>
      </c>
    </row>
    <row r="161" spans="1:8" x14ac:dyDescent="0.25">
      <c r="A161">
        <f t="shared" si="13"/>
        <v>36017</v>
      </c>
      <c r="B161" t="str">
        <f t="shared" si="11"/>
        <v>Estrada,A_12</v>
      </c>
      <c r="C161" s="9" t="s">
        <v>13</v>
      </c>
      <c r="D161" s="1">
        <v>12</v>
      </c>
      <c r="E161" s="6">
        <v>2</v>
      </c>
      <c r="F161" s="2">
        <v>0.08</v>
      </c>
      <c r="G161" s="3">
        <v>0.2</v>
      </c>
      <c r="H161" s="10">
        <f t="shared" si="12"/>
        <v>0.2</v>
      </c>
    </row>
    <row r="162" spans="1:8" x14ac:dyDescent="0.25">
      <c r="A162">
        <f t="shared" si="13"/>
        <v>36017</v>
      </c>
      <c r="B162" t="str">
        <f t="shared" si="11"/>
        <v>Estrada,A_13</v>
      </c>
      <c r="C162" s="9" t="s">
        <v>13</v>
      </c>
      <c r="D162" s="1">
        <v>13</v>
      </c>
      <c r="E162" s="6">
        <v>2</v>
      </c>
      <c r="F162" s="2">
        <v>0.08</v>
      </c>
      <c r="G162" s="3">
        <v>0.2</v>
      </c>
      <c r="H162" s="10">
        <f t="shared" si="12"/>
        <v>0.2</v>
      </c>
    </row>
    <row r="163" spans="1:8" x14ac:dyDescent="0.25">
      <c r="A163">
        <f t="shared" si="13"/>
        <v>36017</v>
      </c>
      <c r="B163" t="str">
        <f t="shared" si="11"/>
        <v>Estrada,A_14</v>
      </c>
      <c r="C163" s="9" t="s">
        <v>13</v>
      </c>
      <c r="D163" s="1">
        <v>14</v>
      </c>
      <c r="E163" s="6">
        <v>2</v>
      </c>
      <c r="F163" s="2">
        <v>0.1</v>
      </c>
      <c r="G163" s="3">
        <v>0.2</v>
      </c>
      <c r="H163" s="10">
        <f t="shared" si="12"/>
        <v>0.2</v>
      </c>
    </row>
    <row r="164" spans="1:8" x14ac:dyDescent="0.25">
      <c r="A164">
        <f t="shared" si="13"/>
        <v>36017</v>
      </c>
      <c r="B164" t="str">
        <f t="shared" si="11"/>
        <v>Estrada,A_15</v>
      </c>
      <c r="C164" s="9" t="s">
        <v>13</v>
      </c>
      <c r="D164" s="1">
        <v>15</v>
      </c>
      <c r="E164" s="6">
        <v>2</v>
      </c>
      <c r="F164" s="2">
        <v>0.12</v>
      </c>
      <c r="G164" s="3">
        <v>0.2</v>
      </c>
      <c r="H164" s="10">
        <f t="shared" si="12"/>
        <v>0.2</v>
      </c>
    </row>
    <row r="165" spans="1:8" x14ac:dyDescent="0.25">
      <c r="A165">
        <f t="shared" si="13"/>
        <v>36017</v>
      </c>
      <c r="B165" t="str">
        <f t="shared" si="11"/>
        <v>Estrada,A_16</v>
      </c>
      <c r="C165" s="9" t="s">
        <v>13</v>
      </c>
      <c r="D165" s="1">
        <v>16</v>
      </c>
      <c r="E165" s="6">
        <v>2</v>
      </c>
      <c r="F165" s="2">
        <v>0.16</v>
      </c>
      <c r="G165" s="3">
        <v>0.2</v>
      </c>
      <c r="H165" s="10">
        <f t="shared" si="12"/>
        <v>0.2</v>
      </c>
    </row>
    <row r="166" spans="1:8" x14ac:dyDescent="0.25">
      <c r="A166">
        <f t="shared" si="13"/>
        <v>36017</v>
      </c>
      <c r="B166" t="str">
        <f t="shared" si="11"/>
        <v>Estrada,A_17</v>
      </c>
      <c r="C166" s="9" t="s">
        <v>13</v>
      </c>
      <c r="D166" s="1">
        <v>17</v>
      </c>
      <c r="E166" s="6">
        <v>2</v>
      </c>
      <c r="F166" s="2">
        <v>0.2</v>
      </c>
      <c r="G166" s="3">
        <v>0.2</v>
      </c>
      <c r="H166" s="10">
        <f t="shared" si="12"/>
        <v>0.2</v>
      </c>
    </row>
    <row r="167" spans="1:8" x14ac:dyDescent="0.25">
      <c r="A167">
        <f t="shared" si="13"/>
        <v>36017</v>
      </c>
      <c r="B167" t="str">
        <f t="shared" si="11"/>
        <v>Estrada,A_18</v>
      </c>
      <c r="C167" s="9" t="s">
        <v>13</v>
      </c>
      <c r="D167" s="1">
        <v>18</v>
      </c>
      <c r="E167" s="6">
        <v>2</v>
      </c>
      <c r="F167" s="2">
        <v>0.26</v>
      </c>
      <c r="G167" s="3">
        <v>0.2</v>
      </c>
      <c r="H167" s="10">
        <f t="shared" si="12"/>
        <v>0.2</v>
      </c>
    </row>
    <row r="168" spans="1:8" x14ac:dyDescent="0.25">
      <c r="A168">
        <f t="shared" si="13"/>
        <v>36017</v>
      </c>
      <c r="B168" t="str">
        <f t="shared" si="11"/>
        <v>Estrada,A_19</v>
      </c>
      <c r="C168" s="9" t="s">
        <v>13</v>
      </c>
      <c r="D168" s="1">
        <v>19</v>
      </c>
      <c r="E168" s="6">
        <v>2</v>
      </c>
      <c r="F168" s="2">
        <v>0.36</v>
      </c>
      <c r="G168" s="3">
        <v>0.2</v>
      </c>
      <c r="H168" s="10">
        <f t="shared" si="12"/>
        <v>0.2</v>
      </c>
    </row>
    <row r="169" spans="1:8" x14ac:dyDescent="0.25">
      <c r="A169">
        <f t="shared" si="13"/>
        <v>36017</v>
      </c>
      <c r="B169" t="str">
        <f t="shared" si="11"/>
        <v>Estrada,A_20</v>
      </c>
      <c r="C169" s="9" t="s">
        <v>13</v>
      </c>
      <c r="D169" s="1">
        <v>20</v>
      </c>
      <c r="E169" s="6">
        <v>2</v>
      </c>
      <c r="F169" s="2">
        <v>0.45</v>
      </c>
      <c r="G169" s="3">
        <v>0.2</v>
      </c>
      <c r="H169" s="10">
        <f t="shared" si="12"/>
        <v>0.2</v>
      </c>
    </row>
    <row r="170" spans="1:8" x14ac:dyDescent="0.25">
      <c r="A170">
        <v>36019</v>
      </c>
      <c r="B170" t="str">
        <f t="shared" si="11"/>
        <v>FornelosdeMontes_00</v>
      </c>
      <c r="C170" s="9" t="s">
        <v>14</v>
      </c>
      <c r="D170" s="1">
        <v>0</v>
      </c>
      <c r="E170" s="6">
        <v>0</v>
      </c>
      <c r="F170" s="2">
        <v>1.1666666666666667E-2</v>
      </c>
      <c r="G170" s="3">
        <v>0.3</v>
      </c>
      <c r="H170" s="10">
        <f t="shared" si="12"/>
        <v>0.3</v>
      </c>
    </row>
    <row r="171" spans="1:8" x14ac:dyDescent="0.25">
      <c r="A171">
        <f t="shared" ref="A171:A190" si="14">A170</f>
        <v>36019</v>
      </c>
      <c r="B171" t="str">
        <f t="shared" si="11"/>
        <v>FornelosdeMontes_01</v>
      </c>
      <c r="C171" s="9" t="s">
        <v>14</v>
      </c>
      <c r="D171" s="1">
        <v>1</v>
      </c>
      <c r="E171" s="6">
        <v>3.4</v>
      </c>
      <c r="F171" s="2">
        <v>0.13</v>
      </c>
      <c r="G171" s="3">
        <v>0.3</v>
      </c>
      <c r="H171" s="10">
        <f t="shared" si="12"/>
        <v>0.3</v>
      </c>
    </row>
    <row r="172" spans="1:8" x14ac:dyDescent="0.25">
      <c r="A172">
        <f t="shared" si="14"/>
        <v>36019</v>
      </c>
      <c r="B172" t="str">
        <f t="shared" si="11"/>
        <v>FornelosdeMontes_02</v>
      </c>
      <c r="C172" s="9" t="s">
        <v>14</v>
      </c>
      <c r="D172" s="1">
        <v>2</v>
      </c>
      <c r="E172" s="6">
        <v>3.4</v>
      </c>
      <c r="F172" s="2">
        <v>0.15</v>
      </c>
      <c r="G172" s="3">
        <v>0.3</v>
      </c>
      <c r="H172" s="10">
        <f t="shared" si="12"/>
        <v>0.3</v>
      </c>
    </row>
    <row r="173" spans="1:8" x14ac:dyDescent="0.25">
      <c r="A173">
        <f t="shared" si="14"/>
        <v>36019</v>
      </c>
      <c r="B173" t="str">
        <f t="shared" si="11"/>
        <v>FornelosdeMontes_03</v>
      </c>
      <c r="C173" s="9" t="s">
        <v>14</v>
      </c>
      <c r="D173" s="1">
        <v>3</v>
      </c>
      <c r="E173" s="6">
        <v>3.4</v>
      </c>
      <c r="F173" s="2">
        <v>0.16</v>
      </c>
      <c r="G173" s="3">
        <v>0.3</v>
      </c>
      <c r="H173" s="10">
        <f t="shared" si="12"/>
        <v>0.3</v>
      </c>
    </row>
    <row r="174" spans="1:8" x14ac:dyDescent="0.25">
      <c r="A174">
        <f t="shared" si="14"/>
        <v>36019</v>
      </c>
      <c r="B174" t="str">
        <f t="shared" si="11"/>
        <v>FornelosdeMontes_04</v>
      </c>
      <c r="C174" s="9" t="s">
        <v>14</v>
      </c>
      <c r="D174" s="1">
        <v>4</v>
      </c>
      <c r="E174" s="6">
        <v>3.4</v>
      </c>
      <c r="F174" s="2">
        <v>0.17</v>
      </c>
      <c r="G174" s="3">
        <v>0.3</v>
      </c>
      <c r="H174" s="10">
        <f t="shared" si="12"/>
        <v>0.3</v>
      </c>
    </row>
    <row r="175" spans="1:8" x14ac:dyDescent="0.25">
      <c r="A175">
        <f t="shared" si="14"/>
        <v>36019</v>
      </c>
      <c r="B175" t="str">
        <f t="shared" si="11"/>
        <v>FornelosdeMontes_05</v>
      </c>
      <c r="C175" s="9" t="s">
        <v>14</v>
      </c>
      <c r="D175" s="1">
        <v>5</v>
      </c>
      <c r="E175" s="6">
        <v>3.4</v>
      </c>
      <c r="F175" s="2">
        <v>0.17</v>
      </c>
      <c r="G175" s="3">
        <v>0.3</v>
      </c>
      <c r="H175" s="10">
        <f t="shared" si="12"/>
        <v>0.3</v>
      </c>
    </row>
    <row r="176" spans="1:8" x14ac:dyDescent="0.25">
      <c r="A176">
        <f t="shared" si="14"/>
        <v>36019</v>
      </c>
      <c r="B176" t="str">
        <f t="shared" si="11"/>
        <v>FornelosdeMontes_06</v>
      </c>
      <c r="C176" s="9" t="s">
        <v>14</v>
      </c>
      <c r="D176" s="1">
        <v>6</v>
      </c>
      <c r="E176" s="6">
        <v>3.2</v>
      </c>
      <c r="F176" s="2">
        <v>0.16</v>
      </c>
      <c r="G176" s="3">
        <v>0.3</v>
      </c>
      <c r="H176" s="10">
        <f t="shared" si="12"/>
        <v>0.3</v>
      </c>
    </row>
    <row r="177" spans="1:8" x14ac:dyDescent="0.25">
      <c r="A177">
        <f t="shared" si="14"/>
        <v>36019</v>
      </c>
      <c r="B177" t="str">
        <f t="shared" si="11"/>
        <v>FornelosdeMontes_07</v>
      </c>
      <c r="C177" s="9" t="s">
        <v>14</v>
      </c>
      <c r="D177" s="1">
        <v>7</v>
      </c>
      <c r="E177" s="6">
        <v>3.2</v>
      </c>
      <c r="F177" s="2">
        <v>0.12</v>
      </c>
      <c r="G177" s="3">
        <v>0.3</v>
      </c>
      <c r="H177" s="10">
        <f t="shared" si="12"/>
        <v>0.3</v>
      </c>
    </row>
    <row r="178" spans="1:8" x14ac:dyDescent="0.25">
      <c r="A178">
        <f t="shared" si="14"/>
        <v>36019</v>
      </c>
      <c r="B178" t="str">
        <f t="shared" si="11"/>
        <v>FornelosdeMontes_08</v>
      </c>
      <c r="C178" s="9" t="s">
        <v>14</v>
      </c>
      <c r="D178" s="1">
        <v>8</v>
      </c>
      <c r="E178" s="6">
        <v>3.2</v>
      </c>
      <c r="F178" s="2">
        <v>0.1</v>
      </c>
      <c r="G178" s="3">
        <v>0.3</v>
      </c>
      <c r="H178" s="10">
        <f t="shared" si="12"/>
        <v>0.3</v>
      </c>
    </row>
    <row r="179" spans="1:8" x14ac:dyDescent="0.25">
      <c r="A179">
        <f t="shared" si="14"/>
        <v>36019</v>
      </c>
      <c r="B179" t="str">
        <f t="shared" si="11"/>
        <v>FornelosdeMontes_09</v>
      </c>
      <c r="C179" s="9" t="s">
        <v>14</v>
      </c>
      <c r="D179" s="1">
        <v>9</v>
      </c>
      <c r="E179" s="6">
        <v>3.2</v>
      </c>
      <c r="F179" s="2">
        <v>0.09</v>
      </c>
      <c r="G179" s="3">
        <v>0.3</v>
      </c>
      <c r="H179" s="10">
        <f t="shared" si="12"/>
        <v>0.3</v>
      </c>
    </row>
    <row r="180" spans="1:8" x14ac:dyDescent="0.25">
      <c r="A180">
        <f t="shared" si="14"/>
        <v>36019</v>
      </c>
      <c r="B180" t="str">
        <f t="shared" si="11"/>
        <v>FornelosdeMontes_10</v>
      </c>
      <c r="C180" s="9" t="s">
        <v>14</v>
      </c>
      <c r="D180" s="1">
        <v>10</v>
      </c>
      <c r="E180" s="6">
        <v>3.2</v>
      </c>
      <c r="F180" s="2">
        <v>0.08</v>
      </c>
      <c r="G180" s="3">
        <v>0.3</v>
      </c>
      <c r="H180" s="10">
        <f t="shared" si="12"/>
        <v>0.3</v>
      </c>
    </row>
    <row r="181" spans="1:8" x14ac:dyDescent="0.25">
      <c r="A181">
        <f t="shared" si="14"/>
        <v>36019</v>
      </c>
      <c r="B181" t="str">
        <f t="shared" si="11"/>
        <v>FornelosdeMontes_11</v>
      </c>
      <c r="C181" s="9" t="s">
        <v>14</v>
      </c>
      <c r="D181" s="1">
        <v>11</v>
      </c>
      <c r="E181" s="6">
        <v>2.9</v>
      </c>
      <c r="F181" s="2">
        <v>0.08</v>
      </c>
      <c r="G181" s="3">
        <v>0.3</v>
      </c>
      <c r="H181" s="10">
        <f t="shared" si="12"/>
        <v>0.3</v>
      </c>
    </row>
    <row r="182" spans="1:8" x14ac:dyDescent="0.25">
      <c r="A182">
        <f t="shared" si="14"/>
        <v>36019</v>
      </c>
      <c r="B182" t="str">
        <f t="shared" si="11"/>
        <v>FornelosdeMontes_12</v>
      </c>
      <c r="C182" s="9" t="s">
        <v>14</v>
      </c>
      <c r="D182" s="1">
        <v>12</v>
      </c>
      <c r="E182" s="6">
        <v>2.9</v>
      </c>
      <c r="F182" s="2">
        <v>0.08</v>
      </c>
      <c r="G182" s="3">
        <v>0.3</v>
      </c>
      <c r="H182" s="10">
        <f t="shared" si="12"/>
        <v>0.3</v>
      </c>
    </row>
    <row r="183" spans="1:8" x14ac:dyDescent="0.25">
      <c r="A183">
        <f t="shared" si="14"/>
        <v>36019</v>
      </c>
      <c r="B183" t="str">
        <f t="shared" si="11"/>
        <v>FornelosdeMontes_13</v>
      </c>
      <c r="C183" s="9" t="s">
        <v>14</v>
      </c>
      <c r="D183" s="1">
        <v>13</v>
      </c>
      <c r="E183" s="6">
        <v>2.9</v>
      </c>
      <c r="F183" s="2">
        <v>0.08</v>
      </c>
      <c r="G183" s="3">
        <v>0.3</v>
      </c>
      <c r="H183" s="10">
        <f t="shared" si="12"/>
        <v>0.3</v>
      </c>
    </row>
    <row r="184" spans="1:8" x14ac:dyDescent="0.25">
      <c r="A184">
        <f t="shared" si="14"/>
        <v>36019</v>
      </c>
      <c r="B184" t="str">
        <f t="shared" si="11"/>
        <v>FornelosdeMontes_14</v>
      </c>
      <c r="C184" s="9" t="s">
        <v>14</v>
      </c>
      <c r="D184" s="1">
        <v>14</v>
      </c>
      <c r="E184" s="6">
        <v>2.9</v>
      </c>
      <c r="F184" s="2">
        <v>0.1</v>
      </c>
      <c r="G184" s="3">
        <v>0.3</v>
      </c>
      <c r="H184" s="10">
        <f t="shared" si="12"/>
        <v>0.3</v>
      </c>
    </row>
    <row r="185" spans="1:8" x14ac:dyDescent="0.25">
      <c r="A185">
        <f t="shared" si="14"/>
        <v>36019</v>
      </c>
      <c r="B185" t="str">
        <f t="shared" si="11"/>
        <v>FornelosdeMontes_15</v>
      </c>
      <c r="C185" s="9" t="s">
        <v>14</v>
      </c>
      <c r="D185" s="1">
        <v>15</v>
      </c>
      <c r="E185" s="6">
        <v>2.9</v>
      </c>
      <c r="F185" s="2">
        <v>0.12</v>
      </c>
      <c r="G185" s="3">
        <v>0.3</v>
      </c>
      <c r="H185" s="10">
        <f t="shared" si="12"/>
        <v>0.3</v>
      </c>
    </row>
    <row r="186" spans="1:8" x14ac:dyDescent="0.25">
      <c r="A186">
        <f t="shared" si="14"/>
        <v>36019</v>
      </c>
      <c r="B186" t="str">
        <f t="shared" si="11"/>
        <v>FornelosdeMontes_16</v>
      </c>
      <c r="C186" s="9" t="s">
        <v>14</v>
      </c>
      <c r="D186" s="1">
        <v>16</v>
      </c>
      <c r="E186" s="6">
        <v>2.8</v>
      </c>
      <c r="F186" s="2">
        <v>0.16</v>
      </c>
      <c r="G186" s="3">
        <v>0.3</v>
      </c>
      <c r="H186" s="10">
        <f t="shared" si="12"/>
        <v>0.3</v>
      </c>
    </row>
    <row r="187" spans="1:8" x14ac:dyDescent="0.25">
      <c r="A187">
        <f t="shared" si="14"/>
        <v>36019</v>
      </c>
      <c r="B187" t="str">
        <f t="shared" si="11"/>
        <v>FornelosdeMontes_17</v>
      </c>
      <c r="C187" s="9" t="s">
        <v>14</v>
      </c>
      <c r="D187" s="1">
        <v>17</v>
      </c>
      <c r="E187" s="6">
        <v>2.8</v>
      </c>
      <c r="F187" s="2">
        <v>0.2</v>
      </c>
      <c r="G187" s="3">
        <v>0.3</v>
      </c>
      <c r="H187" s="10">
        <f t="shared" si="12"/>
        <v>0.3</v>
      </c>
    </row>
    <row r="188" spans="1:8" x14ac:dyDescent="0.25">
      <c r="A188">
        <f t="shared" si="14"/>
        <v>36019</v>
      </c>
      <c r="B188" t="str">
        <f t="shared" si="11"/>
        <v>FornelosdeMontes_18</v>
      </c>
      <c r="C188" s="9" t="s">
        <v>14</v>
      </c>
      <c r="D188" s="1">
        <v>18</v>
      </c>
      <c r="E188" s="6">
        <v>2.8</v>
      </c>
      <c r="F188" s="2">
        <v>0.26</v>
      </c>
      <c r="G188" s="3">
        <v>0.3</v>
      </c>
      <c r="H188" s="10">
        <f t="shared" si="12"/>
        <v>0.3</v>
      </c>
    </row>
    <row r="189" spans="1:8" x14ac:dyDescent="0.25">
      <c r="A189">
        <f t="shared" si="14"/>
        <v>36019</v>
      </c>
      <c r="B189" t="str">
        <f t="shared" si="11"/>
        <v>FornelosdeMontes_19</v>
      </c>
      <c r="C189" s="9" t="s">
        <v>14</v>
      </c>
      <c r="D189" s="1">
        <v>19</v>
      </c>
      <c r="E189" s="6">
        <v>2.8</v>
      </c>
      <c r="F189" s="2">
        <v>0.36</v>
      </c>
      <c r="G189" s="3">
        <v>0.3</v>
      </c>
      <c r="H189" s="10">
        <f t="shared" si="12"/>
        <v>0.3</v>
      </c>
    </row>
    <row r="190" spans="1:8" x14ac:dyDescent="0.25">
      <c r="A190">
        <f t="shared" si="14"/>
        <v>36019</v>
      </c>
      <c r="B190" t="str">
        <f t="shared" si="11"/>
        <v>FornelosdeMontes_20</v>
      </c>
      <c r="C190" s="9" t="s">
        <v>14</v>
      </c>
      <c r="D190" s="1">
        <v>20</v>
      </c>
      <c r="E190" s="6">
        <v>2.8</v>
      </c>
      <c r="F190" s="2">
        <v>0.45</v>
      </c>
      <c r="G190" s="3">
        <v>0.3</v>
      </c>
      <c r="H190" s="10">
        <f t="shared" si="12"/>
        <v>0.3</v>
      </c>
    </row>
    <row r="191" spans="1:8" x14ac:dyDescent="0.25">
      <c r="A191">
        <v>36027</v>
      </c>
      <c r="B191" t="str">
        <f t="shared" si="11"/>
        <v>Meaño_00</v>
      </c>
      <c r="C191" s="9" t="s">
        <v>15</v>
      </c>
      <c r="D191" s="1">
        <v>0</v>
      </c>
      <c r="E191" s="6">
        <v>0</v>
      </c>
      <c r="F191" s="2">
        <v>1.1666666666666667E-2</v>
      </c>
      <c r="G191" s="3">
        <v>0.2</v>
      </c>
      <c r="H191" s="10">
        <f t="shared" si="12"/>
        <v>0.2</v>
      </c>
    </row>
    <row r="192" spans="1:8" x14ac:dyDescent="0.25">
      <c r="A192">
        <f t="shared" ref="A192:A211" si="15">A191</f>
        <v>36027</v>
      </c>
      <c r="B192" t="str">
        <f t="shared" si="11"/>
        <v>Meaño_01</v>
      </c>
      <c r="C192" s="9" t="s">
        <v>15</v>
      </c>
      <c r="D192" s="1">
        <v>1</v>
      </c>
      <c r="E192" s="6">
        <v>3</v>
      </c>
      <c r="F192" s="2">
        <v>0.13</v>
      </c>
      <c r="G192" s="3">
        <v>0.2</v>
      </c>
      <c r="H192" s="10">
        <f t="shared" si="12"/>
        <v>0.2</v>
      </c>
    </row>
    <row r="193" spans="1:8" x14ac:dyDescent="0.25">
      <c r="A193">
        <f t="shared" si="15"/>
        <v>36027</v>
      </c>
      <c r="B193" t="str">
        <f t="shared" si="11"/>
        <v>Meaño_02</v>
      </c>
      <c r="C193" s="9" t="s">
        <v>15</v>
      </c>
      <c r="D193" s="1">
        <v>2</v>
      </c>
      <c r="E193" s="6">
        <v>3</v>
      </c>
      <c r="F193" s="2">
        <v>0.15</v>
      </c>
      <c r="G193" s="3">
        <v>0.2</v>
      </c>
      <c r="H193" s="10">
        <f t="shared" si="12"/>
        <v>0.2</v>
      </c>
    </row>
    <row r="194" spans="1:8" x14ac:dyDescent="0.25">
      <c r="A194">
        <f t="shared" si="15"/>
        <v>36027</v>
      </c>
      <c r="B194" t="str">
        <f t="shared" si="11"/>
        <v>Meaño_03</v>
      </c>
      <c r="C194" s="9" t="s">
        <v>15</v>
      </c>
      <c r="D194" s="1">
        <v>3</v>
      </c>
      <c r="E194" s="6">
        <v>3</v>
      </c>
      <c r="F194" s="2">
        <v>0.16</v>
      </c>
      <c r="G194" s="3">
        <v>0.2</v>
      </c>
      <c r="H194" s="10">
        <f t="shared" si="12"/>
        <v>0.2</v>
      </c>
    </row>
    <row r="195" spans="1:8" x14ac:dyDescent="0.25">
      <c r="A195">
        <f t="shared" si="15"/>
        <v>36027</v>
      </c>
      <c r="B195" t="str">
        <f t="shared" ref="B195:B258" si="16">SUBSTITUTE(C195," ","")&amp;"_"&amp;TEXT(D195,"00")</f>
        <v>Meaño_04</v>
      </c>
      <c r="C195" s="9" t="s">
        <v>15</v>
      </c>
      <c r="D195" s="1">
        <v>4</v>
      </c>
      <c r="E195" s="6">
        <v>3</v>
      </c>
      <c r="F195" s="2">
        <v>0.17</v>
      </c>
      <c r="G195" s="3">
        <v>0.2</v>
      </c>
      <c r="H195" s="10">
        <f t="shared" ref="H195:H258" si="17">IF(G195=0,0.3,G195)</f>
        <v>0.2</v>
      </c>
    </row>
    <row r="196" spans="1:8" x14ac:dyDescent="0.25">
      <c r="A196">
        <f t="shared" si="15"/>
        <v>36027</v>
      </c>
      <c r="B196" t="str">
        <f t="shared" si="16"/>
        <v>Meaño_05</v>
      </c>
      <c r="C196" s="9" t="s">
        <v>15</v>
      </c>
      <c r="D196" s="1">
        <v>5</v>
      </c>
      <c r="E196" s="6">
        <v>3</v>
      </c>
      <c r="F196" s="2">
        <v>0.17</v>
      </c>
      <c r="G196" s="3">
        <v>0.2</v>
      </c>
      <c r="H196" s="10">
        <f t="shared" si="17"/>
        <v>0.2</v>
      </c>
    </row>
    <row r="197" spans="1:8" x14ac:dyDescent="0.25">
      <c r="A197">
        <f t="shared" si="15"/>
        <v>36027</v>
      </c>
      <c r="B197" t="str">
        <f t="shared" si="16"/>
        <v>Meaño_06</v>
      </c>
      <c r="C197" s="9" t="s">
        <v>15</v>
      </c>
      <c r="D197" s="1">
        <v>6</v>
      </c>
      <c r="E197" s="6">
        <v>2.75</v>
      </c>
      <c r="F197" s="2">
        <v>0.16</v>
      </c>
      <c r="G197" s="3">
        <v>0.2</v>
      </c>
      <c r="H197" s="10">
        <f t="shared" si="17"/>
        <v>0.2</v>
      </c>
    </row>
    <row r="198" spans="1:8" x14ac:dyDescent="0.25">
      <c r="A198">
        <f t="shared" si="15"/>
        <v>36027</v>
      </c>
      <c r="B198" t="str">
        <f t="shared" si="16"/>
        <v>Meaño_07</v>
      </c>
      <c r="C198" s="9" t="s">
        <v>15</v>
      </c>
      <c r="D198" s="1">
        <v>7</v>
      </c>
      <c r="E198" s="6">
        <v>2.75</v>
      </c>
      <c r="F198" s="2">
        <v>0.12</v>
      </c>
      <c r="G198" s="3">
        <v>0.2</v>
      </c>
      <c r="H198" s="10">
        <f t="shared" si="17"/>
        <v>0.2</v>
      </c>
    </row>
    <row r="199" spans="1:8" x14ac:dyDescent="0.25">
      <c r="A199">
        <f t="shared" si="15"/>
        <v>36027</v>
      </c>
      <c r="B199" t="str">
        <f t="shared" si="16"/>
        <v>Meaño_08</v>
      </c>
      <c r="C199" s="9" t="s">
        <v>15</v>
      </c>
      <c r="D199" s="1">
        <v>8</v>
      </c>
      <c r="E199" s="6">
        <v>2.75</v>
      </c>
      <c r="F199" s="2">
        <v>0.1</v>
      </c>
      <c r="G199" s="3">
        <v>0.2</v>
      </c>
      <c r="H199" s="10">
        <f t="shared" si="17"/>
        <v>0.2</v>
      </c>
    </row>
    <row r="200" spans="1:8" x14ac:dyDescent="0.25">
      <c r="A200">
        <f t="shared" si="15"/>
        <v>36027</v>
      </c>
      <c r="B200" t="str">
        <f t="shared" si="16"/>
        <v>Meaño_09</v>
      </c>
      <c r="C200" s="9" t="s">
        <v>15</v>
      </c>
      <c r="D200" s="1">
        <v>9</v>
      </c>
      <c r="E200" s="6">
        <v>2.75</v>
      </c>
      <c r="F200" s="2">
        <v>0.09</v>
      </c>
      <c r="G200" s="3">
        <v>0.2</v>
      </c>
      <c r="H200" s="10">
        <f t="shared" si="17"/>
        <v>0.2</v>
      </c>
    </row>
    <row r="201" spans="1:8" x14ac:dyDescent="0.25">
      <c r="A201">
        <f t="shared" si="15"/>
        <v>36027</v>
      </c>
      <c r="B201" t="str">
        <f t="shared" si="16"/>
        <v>Meaño_10</v>
      </c>
      <c r="C201" s="9" t="s">
        <v>15</v>
      </c>
      <c r="D201" s="1">
        <v>10</v>
      </c>
      <c r="E201" s="6">
        <v>2.75</v>
      </c>
      <c r="F201" s="2">
        <v>0.08</v>
      </c>
      <c r="G201" s="3">
        <v>0.2</v>
      </c>
      <c r="H201" s="10">
        <f t="shared" si="17"/>
        <v>0.2</v>
      </c>
    </row>
    <row r="202" spans="1:8" x14ac:dyDescent="0.25">
      <c r="A202">
        <f t="shared" si="15"/>
        <v>36027</v>
      </c>
      <c r="B202" t="str">
        <f t="shared" si="16"/>
        <v>Meaño_11</v>
      </c>
      <c r="C202" s="9" t="s">
        <v>15</v>
      </c>
      <c r="D202" s="1">
        <v>11</v>
      </c>
      <c r="E202" s="6">
        <v>2.5</v>
      </c>
      <c r="F202" s="2">
        <v>0.08</v>
      </c>
      <c r="G202" s="3">
        <v>0.2</v>
      </c>
      <c r="H202" s="10">
        <f t="shared" si="17"/>
        <v>0.2</v>
      </c>
    </row>
    <row r="203" spans="1:8" x14ac:dyDescent="0.25">
      <c r="A203">
        <f t="shared" si="15"/>
        <v>36027</v>
      </c>
      <c r="B203" t="str">
        <f t="shared" si="16"/>
        <v>Meaño_12</v>
      </c>
      <c r="C203" s="9" t="s">
        <v>15</v>
      </c>
      <c r="D203" s="1">
        <v>12</v>
      </c>
      <c r="E203" s="6">
        <v>2.5</v>
      </c>
      <c r="F203" s="2">
        <v>0.08</v>
      </c>
      <c r="G203" s="3">
        <v>0.2</v>
      </c>
      <c r="H203" s="10">
        <f t="shared" si="17"/>
        <v>0.2</v>
      </c>
    </row>
    <row r="204" spans="1:8" x14ac:dyDescent="0.25">
      <c r="A204">
        <f t="shared" si="15"/>
        <v>36027</v>
      </c>
      <c r="B204" t="str">
        <f t="shared" si="16"/>
        <v>Meaño_13</v>
      </c>
      <c r="C204" s="9" t="s">
        <v>15</v>
      </c>
      <c r="D204" s="1">
        <v>13</v>
      </c>
      <c r="E204" s="6">
        <v>2.5</v>
      </c>
      <c r="F204" s="2">
        <v>0.08</v>
      </c>
      <c r="G204" s="3">
        <v>0.2</v>
      </c>
      <c r="H204" s="10">
        <f t="shared" si="17"/>
        <v>0.2</v>
      </c>
    </row>
    <row r="205" spans="1:8" x14ac:dyDescent="0.25">
      <c r="A205">
        <f t="shared" si="15"/>
        <v>36027</v>
      </c>
      <c r="B205" t="str">
        <f t="shared" si="16"/>
        <v>Meaño_14</v>
      </c>
      <c r="C205" s="9" t="s">
        <v>15</v>
      </c>
      <c r="D205" s="1">
        <v>14</v>
      </c>
      <c r="E205" s="6">
        <v>2.5</v>
      </c>
      <c r="F205" s="2">
        <v>0.1</v>
      </c>
      <c r="G205" s="3">
        <v>0.2</v>
      </c>
      <c r="H205" s="10">
        <f t="shared" si="17"/>
        <v>0.2</v>
      </c>
    </row>
    <row r="206" spans="1:8" x14ac:dyDescent="0.25">
      <c r="A206">
        <f t="shared" si="15"/>
        <v>36027</v>
      </c>
      <c r="B206" t="str">
        <f t="shared" si="16"/>
        <v>Meaño_15</v>
      </c>
      <c r="C206" s="9" t="s">
        <v>15</v>
      </c>
      <c r="D206" s="1">
        <v>15</v>
      </c>
      <c r="E206" s="6">
        <v>2.5</v>
      </c>
      <c r="F206" s="2">
        <v>0.12</v>
      </c>
      <c r="G206" s="3">
        <v>0.2</v>
      </c>
      <c r="H206" s="10">
        <f t="shared" si="17"/>
        <v>0.2</v>
      </c>
    </row>
    <row r="207" spans="1:8" x14ac:dyDescent="0.25">
      <c r="A207">
        <f t="shared" si="15"/>
        <v>36027</v>
      </c>
      <c r="B207" t="str">
        <f t="shared" si="16"/>
        <v>Meaño_16</v>
      </c>
      <c r="C207" s="9" t="s">
        <v>15</v>
      </c>
      <c r="D207" s="1">
        <v>16</v>
      </c>
      <c r="E207" s="6">
        <v>2.25</v>
      </c>
      <c r="F207" s="2">
        <v>0.16</v>
      </c>
      <c r="G207" s="3">
        <v>0.2</v>
      </c>
      <c r="H207" s="10">
        <f t="shared" si="17"/>
        <v>0.2</v>
      </c>
    </row>
    <row r="208" spans="1:8" x14ac:dyDescent="0.25">
      <c r="A208">
        <f t="shared" si="15"/>
        <v>36027</v>
      </c>
      <c r="B208" t="str">
        <f t="shared" si="16"/>
        <v>Meaño_17</v>
      </c>
      <c r="C208" s="9" t="s">
        <v>15</v>
      </c>
      <c r="D208" s="1">
        <v>17</v>
      </c>
      <c r="E208" s="6">
        <v>2.25</v>
      </c>
      <c r="F208" s="2">
        <v>0.2</v>
      </c>
      <c r="G208" s="3">
        <v>0.2</v>
      </c>
      <c r="H208" s="10">
        <f t="shared" si="17"/>
        <v>0.2</v>
      </c>
    </row>
    <row r="209" spans="1:8" x14ac:dyDescent="0.25">
      <c r="A209">
        <f t="shared" si="15"/>
        <v>36027</v>
      </c>
      <c r="B209" t="str">
        <f t="shared" si="16"/>
        <v>Meaño_18</v>
      </c>
      <c r="C209" s="9" t="s">
        <v>15</v>
      </c>
      <c r="D209" s="1">
        <v>18</v>
      </c>
      <c r="E209" s="6">
        <v>2.25</v>
      </c>
      <c r="F209" s="2">
        <v>0.26</v>
      </c>
      <c r="G209" s="3">
        <v>0.2</v>
      </c>
      <c r="H209" s="10">
        <f t="shared" si="17"/>
        <v>0.2</v>
      </c>
    </row>
    <row r="210" spans="1:8" x14ac:dyDescent="0.25">
      <c r="A210">
        <f t="shared" si="15"/>
        <v>36027</v>
      </c>
      <c r="B210" t="str">
        <f t="shared" si="16"/>
        <v>Meaño_19</v>
      </c>
      <c r="C210" s="9" t="s">
        <v>15</v>
      </c>
      <c r="D210" s="1">
        <v>19</v>
      </c>
      <c r="E210" s="6">
        <v>2.25</v>
      </c>
      <c r="F210" s="2">
        <v>0.36</v>
      </c>
      <c r="G210" s="3">
        <v>0.2</v>
      </c>
      <c r="H210" s="10">
        <f t="shared" si="17"/>
        <v>0.2</v>
      </c>
    </row>
    <row r="211" spans="1:8" x14ac:dyDescent="0.25">
      <c r="A211">
        <f t="shared" si="15"/>
        <v>36027</v>
      </c>
      <c r="B211" t="str">
        <f t="shared" si="16"/>
        <v>Meaño_20</v>
      </c>
      <c r="C211" s="9" t="s">
        <v>15</v>
      </c>
      <c r="D211" s="1">
        <v>20</v>
      </c>
      <c r="E211" s="6">
        <v>2.25</v>
      </c>
      <c r="F211" s="2">
        <v>0.45</v>
      </c>
      <c r="G211" s="3">
        <v>0.2</v>
      </c>
      <c r="H211" s="10">
        <f t="shared" si="17"/>
        <v>0.2</v>
      </c>
    </row>
    <row r="212" spans="1:8" x14ac:dyDescent="0.25">
      <c r="A212">
        <v>36028</v>
      </c>
      <c r="B212" t="str">
        <f t="shared" si="16"/>
        <v>Meis_00</v>
      </c>
      <c r="C212" s="9" t="s">
        <v>16</v>
      </c>
      <c r="D212" s="1">
        <v>0</v>
      </c>
      <c r="E212" s="6">
        <v>0</v>
      </c>
      <c r="F212" s="2">
        <v>1.1666666666666667E-2</v>
      </c>
      <c r="G212" s="3">
        <v>0.2</v>
      </c>
      <c r="H212" s="10">
        <f t="shared" si="17"/>
        <v>0.2</v>
      </c>
    </row>
    <row r="213" spans="1:8" x14ac:dyDescent="0.25">
      <c r="A213">
        <f t="shared" ref="A213:A232" si="18">A212</f>
        <v>36028</v>
      </c>
      <c r="B213" t="str">
        <f t="shared" si="16"/>
        <v>Meis_01</v>
      </c>
      <c r="C213" s="9" t="s">
        <v>16</v>
      </c>
      <c r="D213" s="1">
        <v>1</v>
      </c>
      <c r="E213" s="6">
        <v>3</v>
      </c>
      <c r="F213" s="2">
        <v>0.13</v>
      </c>
      <c r="G213" s="3">
        <v>0.2</v>
      </c>
      <c r="H213" s="10">
        <f t="shared" si="17"/>
        <v>0.2</v>
      </c>
    </row>
    <row r="214" spans="1:8" x14ac:dyDescent="0.25">
      <c r="A214">
        <f t="shared" si="18"/>
        <v>36028</v>
      </c>
      <c r="B214" t="str">
        <f t="shared" si="16"/>
        <v>Meis_02</v>
      </c>
      <c r="C214" s="9" t="s">
        <v>16</v>
      </c>
      <c r="D214" s="1">
        <v>2</v>
      </c>
      <c r="E214" s="6">
        <v>3</v>
      </c>
      <c r="F214" s="2">
        <v>0.15</v>
      </c>
      <c r="G214" s="3">
        <v>0.2</v>
      </c>
      <c r="H214" s="10">
        <f t="shared" si="17"/>
        <v>0.2</v>
      </c>
    </row>
    <row r="215" spans="1:8" x14ac:dyDescent="0.25">
      <c r="A215">
        <f t="shared" si="18"/>
        <v>36028</v>
      </c>
      <c r="B215" t="str">
        <f t="shared" si="16"/>
        <v>Meis_03</v>
      </c>
      <c r="C215" s="9" t="s">
        <v>16</v>
      </c>
      <c r="D215" s="1">
        <v>3</v>
      </c>
      <c r="E215" s="6">
        <v>3</v>
      </c>
      <c r="F215" s="2">
        <v>0.16</v>
      </c>
      <c r="G215" s="3">
        <v>0.2</v>
      </c>
      <c r="H215" s="10">
        <f t="shared" si="17"/>
        <v>0.2</v>
      </c>
    </row>
    <row r="216" spans="1:8" x14ac:dyDescent="0.25">
      <c r="A216">
        <f t="shared" si="18"/>
        <v>36028</v>
      </c>
      <c r="B216" t="str">
        <f t="shared" si="16"/>
        <v>Meis_04</v>
      </c>
      <c r="C216" s="9" t="s">
        <v>16</v>
      </c>
      <c r="D216" s="1">
        <v>4</v>
      </c>
      <c r="E216" s="6">
        <v>3</v>
      </c>
      <c r="F216" s="2">
        <v>0.17</v>
      </c>
      <c r="G216" s="3">
        <v>0.2</v>
      </c>
      <c r="H216" s="10">
        <f t="shared" si="17"/>
        <v>0.2</v>
      </c>
    </row>
    <row r="217" spans="1:8" x14ac:dyDescent="0.25">
      <c r="A217">
        <f t="shared" si="18"/>
        <v>36028</v>
      </c>
      <c r="B217" t="str">
        <f t="shared" si="16"/>
        <v>Meis_05</v>
      </c>
      <c r="C217" s="9" t="s">
        <v>16</v>
      </c>
      <c r="D217" s="1">
        <v>5</v>
      </c>
      <c r="E217" s="6">
        <v>3</v>
      </c>
      <c r="F217" s="2">
        <v>0.17</v>
      </c>
      <c r="G217" s="3">
        <v>0.2</v>
      </c>
      <c r="H217" s="10">
        <f t="shared" si="17"/>
        <v>0.2</v>
      </c>
    </row>
    <row r="218" spans="1:8" x14ac:dyDescent="0.25">
      <c r="A218">
        <f t="shared" si="18"/>
        <v>36028</v>
      </c>
      <c r="B218" t="str">
        <f t="shared" si="16"/>
        <v>Meis_06</v>
      </c>
      <c r="C218" s="9" t="s">
        <v>16</v>
      </c>
      <c r="D218" s="1">
        <v>6</v>
      </c>
      <c r="E218" s="6">
        <v>2.75</v>
      </c>
      <c r="F218" s="2">
        <v>0.16</v>
      </c>
      <c r="G218" s="3">
        <v>0.2</v>
      </c>
      <c r="H218" s="10">
        <f t="shared" si="17"/>
        <v>0.2</v>
      </c>
    </row>
    <row r="219" spans="1:8" x14ac:dyDescent="0.25">
      <c r="A219">
        <f t="shared" si="18"/>
        <v>36028</v>
      </c>
      <c r="B219" t="str">
        <f t="shared" si="16"/>
        <v>Meis_07</v>
      </c>
      <c r="C219" s="9" t="s">
        <v>16</v>
      </c>
      <c r="D219" s="1">
        <v>7</v>
      </c>
      <c r="E219" s="6">
        <v>2.75</v>
      </c>
      <c r="F219" s="2">
        <v>0.12</v>
      </c>
      <c r="G219" s="3">
        <v>0.2</v>
      </c>
      <c r="H219" s="10">
        <f t="shared" si="17"/>
        <v>0.2</v>
      </c>
    </row>
    <row r="220" spans="1:8" x14ac:dyDescent="0.25">
      <c r="A220">
        <f t="shared" si="18"/>
        <v>36028</v>
      </c>
      <c r="B220" t="str">
        <f t="shared" si="16"/>
        <v>Meis_08</v>
      </c>
      <c r="C220" s="9" t="s">
        <v>16</v>
      </c>
      <c r="D220" s="1">
        <v>8</v>
      </c>
      <c r="E220" s="6">
        <v>2.75</v>
      </c>
      <c r="F220" s="2">
        <v>0.1</v>
      </c>
      <c r="G220" s="3">
        <v>0.2</v>
      </c>
      <c r="H220" s="10">
        <f t="shared" si="17"/>
        <v>0.2</v>
      </c>
    </row>
    <row r="221" spans="1:8" x14ac:dyDescent="0.25">
      <c r="A221">
        <f t="shared" si="18"/>
        <v>36028</v>
      </c>
      <c r="B221" t="str">
        <f t="shared" si="16"/>
        <v>Meis_09</v>
      </c>
      <c r="C221" s="9" t="s">
        <v>16</v>
      </c>
      <c r="D221" s="1">
        <v>9</v>
      </c>
      <c r="E221" s="6">
        <v>2.75</v>
      </c>
      <c r="F221" s="2">
        <v>0.09</v>
      </c>
      <c r="G221" s="3">
        <v>0.2</v>
      </c>
      <c r="H221" s="10">
        <f t="shared" si="17"/>
        <v>0.2</v>
      </c>
    </row>
    <row r="222" spans="1:8" x14ac:dyDescent="0.25">
      <c r="A222">
        <f t="shared" si="18"/>
        <v>36028</v>
      </c>
      <c r="B222" t="str">
        <f t="shared" si="16"/>
        <v>Meis_10</v>
      </c>
      <c r="C222" s="9" t="s">
        <v>16</v>
      </c>
      <c r="D222" s="1">
        <v>10</v>
      </c>
      <c r="E222" s="6">
        <v>2.75</v>
      </c>
      <c r="F222" s="2">
        <v>0.08</v>
      </c>
      <c r="G222" s="3">
        <v>0.2</v>
      </c>
      <c r="H222" s="10">
        <f t="shared" si="17"/>
        <v>0.2</v>
      </c>
    </row>
    <row r="223" spans="1:8" x14ac:dyDescent="0.25">
      <c r="A223">
        <f t="shared" si="18"/>
        <v>36028</v>
      </c>
      <c r="B223" t="str">
        <f t="shared" si="16"/>
        <v>Meis_11</v>
      </c>
      <c r="C223" s="9" t="s">
        <v>16</v>
      </c>
      <c r="D223" s="1">
        <v>11</v>
      </c>
      <c r="E223" s="6">
        <v>2.5</v>
      </c>
      <c r="F223" s="2">
        <v>0.08</v>
      </c>
      <c r="G223" s="3">
        <v>0.2</v>
      </c>
      <c r="H223" s="10">
        <f t="shared" si="17"/>
        <v>0.2</v>
      </c>
    </row>
    <row r="224" spans="1:8" x14ac:dyDescent="0.25">
      <c r="A224">
        <f t="shared" si="18"/>
        <v>36028</v>
      </c>
      <c r="B224" t="str">
        <f t="shared" si="16"/>
        <v>Meis_12</v>
      </c>
      <c r="C224" s="9" t="s">
        <v>16</v>
      </c>
      <c r="D224" s="1">
        <v>12</v>
      </c>
      <c r="E224" s="6">
        <v>2.5</v>
      </c>
      <c r="F224" s="2">
        <v>0.08</v>
      </c>
      <c r="G224" s="3">
        <v>0.2</v>
      </c>
      <c r="H224" s="10">
        <f t="shared" si="17"/>
        <v>0.2</v>
      </c>
    </row>
    <row r="225" spans="1:8" x14ac:dyDescent="0.25">
      <c r="A225">
        <f t="shared" si="18"/>
        <v>36028</v>
      </c>
      <c r="B225" t="str">
        <f t="shared" si="16"/>
        <v>Meis_13</v>
      </c>
      <c r="C225" s="9" t="s">
        <v>16</v>
      </c>
      <c r="D225" s="1">
        <v>13</v>
      </c>
      <c r="E225" s="6">
        <v>2.5</v>
      </c>
      <c r="F225" s="2">
        <v>0.08</v>
      </c>
      <c r="G225" s="3">
        <v>0.2</v>
      </c>
      <c r="H225" s="10">
        <f t="shared" si="17"/>
        <v>0.2</v>
      </c>
    </row>
    <row r="226" spans="1:8" x14ac:dyDescent="0.25">
      <c r="A226">
        <f t="shared" si="18"/>
        <v>36028</v>
      </c>
      <c r="B226" t="str">
        <f t="shared" si="16"/>
        <v>Meis_14</v>
      </c>
      <c r="C226" s="9" t="s">
        <v>16</v>
      </c>
      <c r="D226" s="1">
        <v>14</v>
      </c>
      <c r="E226" s="6">
        <v>2.5</v>
      </c>
      <c r="F226" s="2">
        <v>0.1</v>
      </c>
      <c r="G226" s="3">
        <v>0.2</v>
      </c>
      <c r="H226" s="10">
        <f t="shared" si="17"/>
        <v>0.2</v>
      </c>
    </row>
    <row r="227" spans="1:8" x14ac:dyDescent="0.25">
      <c r="A227">
        <f t="shared" si="18"/>
        <v>36028</v>
      </c>
      <c r="B227" t="str">
        <f t="shared" si="16"/>
        <v>Meis_15</v>
      </c>
      <c r="C227" s="9" t="s">
        <v>16</v>
      </c>
      <c r="D227" s="1">
        <v>15</v>
      </c>
      <c r="E227" s="6">
        <v>2.5</v>
      </c>
      <c r="F227" s="2">
        <v>0.12</v>
      </c>
      <c r="G227" s="3">
        <v>0.2</v>
      </c>
      <c r="H227" s="10">
        <f t="shared" si="17"/>
        <v>0.2</v>
      </c>
    </row>
    <row r="228" spans="1:8" x14ac:dyDescent="0.25">
      <c r="A228">
        <f t="shared" si="18"/>
        <v>36028</v>
      </c>
      <c r="B228" t="str">
        <f t="shared" si="16"/>
        <v>Meis_16</v>
      </c>
      <c r="C228" s="9" t="s">
        <v>16</v>
      </c>
      <c r="D228" s="1">
        <v>16</v>
      </c>
      <c r="E228" s="6">
        <v>2.25</v>
      </c>
      <c r="F228" s="2">
        <v>0.16</v>
      </c>
      <c r="G228" s="3">
        <v>0.2</v>
      </c>
      <c r="H228" s="10">
        <f t="shared" si="17"/>
        <v>0.2</v>
      </c>
    </row>
    <row r="229" spans="1:8" x14ac:dyDescent="0.25">
      <c r="A229">
        <f t="shared" si="18"/>
        <v>36028</v>
      </c>
      <c r="B229" t="str">
        <f t="shared" si="16"/>
        <v>Meis_17</v>
      </c>
      <c r="C229" s="9" t="s">
        <v>16</v>
      </c>
      <c r="D229" s="1">
        <v>17</v>
      </c>
      <c r="E229" s="6">
        <v>2.25</v>
      </c>
      <c r="F229" s="2">
        <v>0.2</v>
      </c>
      <c r="G229" s="3">
        <v>0.2</v>
      </c>
      <c r="H229" s="10">
        <f t="shared" si="17"/>
        <v>0.2</v>
      </c>
    </row>
    <row r="230" spans="1:8" x14ac:dyDescent="0.25">
      <c r="A230">
        <f t="shared" si="18"/>
        <v>36028</v>
      </c>
      <c r="B230" t="str">
        <f t="shared" si="16"/>
        <v>Meis_18</v>
      </c>
      <c r="C230" s="9" t="s">
        <v>16</v>
      </c>
      <c r="D230" s="1">
        <v>18</v>
      </c>
      <c r="E230" s="6">
        <v>2.25</v>
      </c>
      <c r="F230" s="2">
        <v>0.26</v>
      </c>
      <c r="G230" s="3">
        <v>0.2</v>
      </c>
      <c r="H230" s="10">
        <f t="shared" si="17"/>
        <v>0.2</v>
      </c>
    </row>
    <row r="231" spans="1:8" x14ac:dyDescent="0.25">
      <c r="A231">
        <f t="shared" si="18"/>
        <v>36028</v>
      </c>
      <c r="B231" t="str">
        <f t="shared" si="16"/>
        <v>Meis_19</v>
      </c>
      <c r="C231" s="9" t="s">
        <v>16</v>
      </c>
      <c r="D231" s="1">
        <v>19</v>
      </c>
      <c r="E231" s="6">
        <v>2.25</v>
      </c>
      <c r="F231" s="2">
        <v>0.36</v>
      </c>
      <c r="G231" s="3">
        <v>0.2</v>
      </c>
      <c r="H231" s="10">
        <f t="shared" si="17"/>
        <v>0.2</v>
      </c>
    </row>
    <row r="232" spans="1:8" x14ac:dyDescent="0.25">
      <c r="A232">
        <f t="shared" si="18"/>
        <v>36028</v>
      </c>
      <c r="B232" t="str">
        <f t="shared" si="16"/>
        <v>Meis_20</v>
      </c>
      <c r="C232" s="9" t="s">
        <v>16</v>
      </c>
      <c r="D232" s="1">
        <v>20</v>
      </c>
      <c r="E232" s="6">
        <v>2.25</v>
      </c>
      <c r="F232" s="2">
        <v>0.45</v>
      </c>
      <c r="G232" s="3">
        <v>0.2</v>
      </c>
      <c r="H232" s="10">
        <f t="shared" si="17"/>
        <v>0.2</v>
      </c>
    </row>
    <row r="233" spans="1:8" x14ac:dyDescent="0.25">
      <c r="A233">
        <v>36029</v>
      </c>
      <c r="B233" t="str">
        <f t="shared" si="16"/>
        <v>Moaña_00</v>
      </c>
      <c r="C233" s="9" t="s">
        <v>17</v>
      </c>
      <c r="D233" s="1">
        <v>0</v>
      </c>
      <c r="E233" s="6">
        <v>2.5</v>
      </c>
      <c r="F233" s="2">
        <v>1.1666666666666667E-2</v>
      </c>
      <c r="G233" s="3">
        <v>0.19</v>
      </c>
      <c r="H233" s="10">
        <f t="shared" si="17"/>
        <v>0.19</v>
      </c>
    </row>
    <row r="234" spans="1:8" x14ac:dyDescent="0.25">
      <c r="A234">
        <f t="shared" ref="A234:A253" si="19">A233</f>
        <v>36029</v>
      </c>
      <c r="B234" t="str">
        <f t="shared" si="16"/>
        <v>Moaña_01</v>
      </c>
      <c r="C234" s="9" t="s">
        <v>17</v>
      </c>
      <c r="D234" s="1">
        <v>1</v>
      </c>
      <c r="E234" s="6">
        <v>2.5</v>
      </c>
      <c r="F234" s="2">
        <v>0.13</v>
      </c>
      <c r="G234" s="3">
        <v>0.19</v>
      </c>
      <c r="H234" s="10">
        <f t="shared" si="17"/>
        <v>0.19</v>
      </c>
    </row>
    <row r="235" spans="1:8" x14ac:dyDescent="0.25">
      <c r="A235">
        <f t="shared" si="19"/>
        <v>36029</v>
      </c>
      <c r="B235" t="str">
        <f t="shared" si="16"/>
        <v>Moaña_02</v>
      </c>
      <c r="C235" s="9" t="s">
        <v>17</v>
      </c>
      <c r="D235" s="1">
        <v>2</v>
      </c>
      <c r="E235" s="6">
        <v>2.5</v>
      </c>
      <c r="F235" s="2">
        <v>0.15</v>
      </c>
      <c r="G235" s="3">
        <v>0.19</v>
      </c>
      <c r="H235" s="10">
        <f t="shared" si="17"/>
        <v>0.19</v>
      </c>
    </row>
    <row r="236" spans="1:8" x14ac:dyDescent="0.25">
      <c r="A236">
        <f t="shared" si="19"/>
        <v>36029</v>
      </c>
      <c r="B236" t="str">
        <f t="shared" si="16"/>
        <v>Moaña_03</v>
      </c>
      <c r="C236" s="9" t="s">
        <v>17</v>
      </c>
      <c r="D236" s="1">
        <v>3</v>
      </c>
      <c r="E236" s="6">
        <v>2.5</v>
      </c>
      <c r="F236" s="2">
        <v>0.16</v>
      </c>
      <c r="G236" s="3">
        <v>0.19</v>
      </c>
      <c r="H236" s="10">
        <f t="shared" si="17"/>
        <v>0.19</v>
      </c>
    </row>
    <row r="237" spans="1:8" x14ac:dyDescent="0.25">
      <c r="A237">
        <f t="shared" si="19"/>
        <v>36029</v>
      </c>
      <c r="B237" t="str">
        <f t="shared" si="16"/>
        <v>Moaña_04</v>
      </c>
      <c r="C237" s="9" t="s">
        <v>17</v>
      </c>
      <c r="D237" s="1">
        <v>4</v>
      </c>
      <c r="E237" s="6">
        <v>2.5</v>
      </c>
      <c r="F237" s="2">
        <v>0.17</v>
      </c>
      <c r="G237" s="3">
        <v>0.19</v>
      </c>
      <c r="H237" s="10">
        <f t="shared" si="17"/>
        <v>0.19</v>
      </c>
    </row>
    <row r="238" spans="1:8" x14ac:dyDescent="0.25">
      <c r="A238">
        <f t="shared" si="19"/>
        <v>36029</v>
      </c>
      <c r="B238" t="str">
        <f t="shared" si="16"/>
        <v>Moaña_05</v>
      </c>
      <c r="C238" s="9" t="s">
        <v>17</v>
      </c>
      <c r="D238" s="1">
        <v>5</v>
      </c>
      <c r="E238" s="6">
        <v>2.5</v>
      </c>
      <c r="F238" s="2">
        <v>0.17</v>
      </c>
      <c r="G238" s="3">
        <v>0.19</v>
      </c>
      <c r="H238" s="10">
        <f t="shared" si="17"/>
        <v>0.19</v>
      </c>
    </row>
    <row r="239" spans="1:8" x14ac:dyDescent="0.25">
      <c r="A239">
        <f t="shared" si="19"/>
        <v>36029</v>
      </c>
      <c r="B239" t="str">
        <f t="shared" si="16"/>
        <v>Moaña_06</v>
      </c>
      <c r="C239" s="9" t="s">
        <v>17</v>
      </c>
      <c r="D239" s="1">
        <v>6</v>
      </c>
      <c r="E239" s="6">
        <v>2.2000000000000002</v>
      </c>
      <c r="F239" s="2">
        <v>0.16</v>
      </c>
      <c r="G239" s="3">
        <v>0.19</v>
      </c>
      <c r="H239" s="10">
        <f t="shared" si="17"/>
        <v>0.19</v>
      </c>
    </row>
    <row r="240" spans="1:8" x14ac:dyDescent="0.25">
      <c r="A240">
        <f t="shared" si="19"/>
        <v>36029</v>
      </c>
      <c r="B240" t="str">
        <f t="shared" si="16"/>
        <v>Moaña_07</v>
      </c>
      <c r="C240" s="9" t="s">
        <v>17</v>
      </c>
      <c r="D240" s="1">
        <v>7</v>
      </c>
      <c r="E240" s="6">
        <v>2.2000000000000002</v>
      </c>
      <c r="F240" s="2">
        <v>0.12</v>
      </c>
      <c r="G240" s="3">
        <v>0.19</v>
      </c>
      <c r="H240" s="10">
        <f t="shared" si="17"/>
        <v>0.19</v>
      </c>
    </row>
    <row r="241" spans="1:8" x14ac:dyDescent="0.25">
      <c r="A241">
        <f t="shared" si="19"/>
        <v>36029</v>
      </c>
      <c r="B241" t="str">
        <f t="shared" si="16"/>
        <v>Moaña_08</v>
      </c>
      <c r="C241" s="9" t="s">
        <v>17</v>
      </c>
      <c r="D241" s="1">
        <v>8</v>
      </c>
      <c r="E241" s="6">
        <v>2.2000000000000002</v>
      </c>
      <c r="F241" s="2">
        <v>0.1</v>
      </c>
      <c r="G241" s="3">
        <v>0.19</v>
      </c>
      <c r="H241" s="10">
        <f t="shared" si="17"/>
        <v>0.19</v>
      </c>
    </row>
    <row r="242" spans="1:8" x14ac:dyDescent="0.25">
      <c r="A242">
        <f t="shared" si="19"/>
        <v>36029</v>
      </c>
      <c r="B242" t="str">
        <f t="shared" si="16"/>
        <v>Moaña_09</v>
      </c>
      <c r="C242" s="9" t="s">
        <v>17</v>
      </c>
      <c r="D242" s="1">
        <v>9</v>
      </c>
      <c r="E242" s="6">
        <v>2.2000000000000002</v>
      </c>
      <c r="F242" s="2">
        <v>0.09</v>
      </c>
      <c r="G242" s="3">
        <v>0.19</v>
      </c>
      <c r="H242" s="10">
        <f t="shared" si="17"/>
        <v>0.19</v>
      </c>
    </row>
    <row r="243" spans="1:8" x14ac:dyDescent="0.25">
      <c r="A243">
        <f t="shared" si="19"/>
        <v>36029</v>
      </c>
      <c r="B243" t="str">
        <f t="shared" si="16"/>
        <v>Moaña_10</v>
      </c>
      <c r="C243" s="9" t="s">
        <v>17</v>
      </c>
      <c r="D243" s="1">
        <v>10</v>
      </c>
      <c r="E243" s="6">
        <v>2.2000000000000002</v>
      </c>
      <c r="F243" s="2">
        <v>0.08</v>
      </c>
      <c r="G243" s="3">
        <v>0.19</v>
      </c>
      <c r="H243" s="10">
        <f t="shared" si="17"/>
        <v>0.19</v>
      </c>
    </row>
    <row r="244" spans="1:8" x14ac:dyDescent="0.25">
      <c r="A244">
        <f t="shared" si="19"/>
        <v>36029</v>
      </c>
      <c r="B244" t="str">
        <f t="shared" si="16"/>
        <v>Moaña_11</v>
      </c>
      <c r="C244" s="9" t="s">
        <v>17</v>
      </c>
      <c r="D244" s="1">
        <v>11</v>
      </c>
      <c r="E244" s="6">
        <v>2.4</v>
      </c>
      <c r="F244" s="2">
        <v>0.08</v>
      </c>
      <c r="G244" s="3">
        <v>0.19</v>
      </c>
      <c r="H244" s="10">
        <f t="shared" si="17"/>
        <v>0.19</v>
      </c>
    </row>
    <row r="245" spans="1:8" x14ac:dyDescent="0.25">
      <c r="A245">
        <f t="shared" si="19"/>
        <v>36029</v>
      </c>
      <c r="B245" t="str">
        <f t="shared" si="16"/>
        <v>Moaña_12</v>
      </c>
      <c r="C245" s="9" t="s">
        <v>17</v>
      </c>
      <c r="D245" s="1">
        <v>12</v>
      </c>
      <c r="E245" s="6">
        <v>2.4</v>
      </c>
      <c r="F245" s="2">
        <v>0.08</v>
      </c>
      <c r="G245" s="3">
        <v>0.19</v>
      </c>
      <c r="H245" s="10">
        <f t="shared" si="17"/>
        <v>0.19</v>
      </c>
    </row>
    <row r="246" spans="1:8" x14ac:dyDescent="0.25">
      <c r="A246">
        <f t="shared" si="19"/>
        <v>36029</v>
      </c>
      <c r="B246" t="str">
        <f t="shared" si="16"/>
        <v>Moaña_13</v>
      </c>
      <c r="C246" s="9" t="s">
        <v>17</v>
      </c>
      <c r="D246" s="1">
        <v>13</v>
      </c>
      <c r="E246" s="6">
        <v>2.4</v>
      </c>
      <c r="F246" s="2">
        <v>0.08</v>
      </c>
      <c r="G246" s="3">
        <v>0.19</v>
      </c>
      <c r="H246" s="10">
        <f t="shared" si="17"/>
        <v>0.19</v>
      </c>
    </row>
    <row r="247" spans="1:8" x14ac:dyDescent="0.25">
      <c r="A247">
        <f t="shared" si="19"/>
        <v>36029</v>
      </c>
      <c r="B247" t="str">
        <f t="shared" si="16"/>
        <v>Moaña_14</v>
      </c>
      <c r="C247" s="9" t="s">
        <v>17</v>
      </c>
      <c r="D247" s="1">
        <v>14</v>
      </c>
      <c r="E247" s="6">
        <v>2.4</v>
      </c>
      <c r="F247" s="2">
        <v>0.1</v>
      </c>
      <c r="G247" s="3">
        <v>0.19</v>
      </c>
      <c r="H247" s="10">
        <f t="shared" si="17"/>
        <v>0.19</v>
      </c>
    </row>
    <row r="248" spans="1:8" x14ac:dyDescent="0.25">
      <c r="A248">
        <f t="shared" si="19"/>
        <v>36029</v>
      </c>
      <c r="B248" t="str">
        <f t="shared" si="16"/>
        <v>Moaña_15</v>
      </c>
      <c r="C248" s="9" t="s">
        <v>17</v>
      </c>
      <c r="D248" s="1">
        <v>15</v>
      </c>
      <c r="E248" s="6">
        <v>2.4</v>
      </c>
      <c r="F248" s="2">
        <v>0.12</v>
      </c>
      <c r="G248" s="3">
        <v>0.19</v>
      </c>
      <c r="H248" s="10">
        <f t="shared" si="17"/>
        <v>0.19</v>
      </c>
    </row>
    <row r="249" spans="1:8" x14ac:dyDescent="0.25">
      <c r="A249">
        <f t="shared" si="19"/>
        <v>36029</v>
      </c>
      <c r="B249" t="str">
        <f t="shared" si="16"/>
        <v>Moaña_16</v>
      </c>
      <c r="C249" s="9" t="s">
        <v>17</v>
      </c>
      <c r="D249" s="1">
        <v>16</v>
      </c>
      <c r="E249" s="6">
        <v>2.5</v>
      </c>
      <c r="F249" s="2">
        <v>0.16</v>
      </c>
      <c r="G249" s="3">
        <v>0.19</v>
      </c>
      <c r="H249" s="10">
        <f t="shared" si="17"/>
        <v>0.19</v>
      </c>
    </row>
    <row r="250" spans="1:8" x14ac:dyDescent="0.25">
      <c r="A250">
        <f t="shared" si="19"/>
        <v>36029</v>
      </c>
      <c r="B250" t="str">
        <f t="shared" si="16"/>
        <v>Moaña_17</v>
      </c>
      <c r="C250" s="9" t="s">
        <v>17</v>
      </c>
      <c r="D250" s="1">
        <v>17</v>
      </c>
      <c r="E250" s="6">
        <v>2.5</v>
      </c>
      <c r="F250" s="2">
        <v>0.2</v>
      </c>
      <c r="G250" s="3">
        <v>0.19</v>
      </c>
      <c r="H250" s="10">
        <f t="shared" si="17"/>
        <v>0.19</v>
      </c>
    </row>
    <row r="251" spans="1:8" x14ac:dyDescent="0.25">
      <c r="A251">
        <f t="shared" si="19"/>
        <v>36029</v>
      </c>
      <c r="B251" t="str">
        <f t="shared" si="16"/>
        <v>Moaña_18</v>
      </c>
      <c r="C251" s="9" t="s">
        <v>17</v>
      </c>
      <c r="D251" s="1">
        <v>18</v>
      </c>
      <c r="E251" s="6">
        <v>2.5</v>
      </c>
      <c r="F251" s="2">
        <v>0.26</v>
      </c>
      <c r="G251" s="3">
        <v>0.19</v>
      </c>
      <c r="H251" s="10">
        <f t="shared" si="17"/>
        <v>0.19</v>
      </c>
    </row>
    <row r="252" spans="1:8" x14ac:dyDescent="0.25">
      <c r="A252">
        <f t="shared" si="19"/>
        <v>36029</v>
      </c>
      <c r="B252" t="str">
        <f t="shared" si="16"/>
        <v>Moaña_19</v>
      </c>
      <c r="C252" s="9" t="s">
        <v>17</v>
      </c>
      <c r="D252" s="1">
        <v>19</v>
      </c>
      <c r="E252" s="6">
        <v>2.5</v>
      </c>
      <c r="F252" s="2">
        <v>0.36</v>
      </c>
      <c r="G252" s="3">
        <v>0.19</v>
      </c>
      <c r="H252" s="10">
        <f t="shared" si="17"/>
        <v>0.19</v>
      </c>
    </row>
    <row r="253" spans="1:8" x14ac:dyDescent="0.25">
      <c r="A253">
        <f t="shared" si="19"/>
        <v>36029</v>
      </c>
      <c r="B253" t="str">
        <f t="shared" si="16"/>
        <v>Moaña_20</v>
      </c>
      <c r="C253" s="9" t="s">
        <v>17</v>
      </c>
      <c r="D253" s="1">
        <v>20</v>
      </c>
      <c r="E253" s="6">
        <v>2.5</v>
      </c>
      <c r="F253" s="2">
        <v>0.45</v>
      </c>
      <c r="G253" s="3">
        <v>0.19</v>
      </c>
      <c r="H253" s="10">
        <f t="shared" si="17"/>
        <v>0.19</v>
      </c>
    </row>
    <row r="254" spans="1:8" x14ac:dyDescent="0.25">
      <c r="A254">
        <v>36030</v>
      </c>
      <c r="B254" t="str">
        <f t="shared" si="16"/>
        <v>Mondariz_00</v>
      </c>
      <c r="C254" s="9" t="s">
        <v>18</v>
      </c>
      <c r="D254" s="1">
        <v>0</v>
      </c>
      <c r="E254" s="6">
        <v>0</v>
      </c>
      <c r="F254" s="2">
        <v>1.1666666666666667E-2</v>
      </c>
      <c r="G254" s="3">
        <v>0.18</v>
      </c>
      <c r="H254" s="10">
        <f t="shared" si="17"/>
        <v>0.18</v>
      </c>
    </row>
    <row r="255" spans="1:8" x14ac:dyDescent="0.25">
      <c r="A255">
        <f t="shared" ref="A255:A274" si="20">A254</f>
        <v>36030</v>
      </c>
      <c r="B255" t="str">
        <f t="shared" si="16"/>
        <v>Mondariz_01</v>
      </c>
      <c r="C255" s="9" t="s">
        <v>18</v>
      </c>
      <c r="D255" s="1">
        <v>1</v>
      </c>
      <c r="E255" s="6">
        <v>2.5</v>
      </c>
      <c r="F255" s="2">
        <v>0.13</v>
      </c>
      <c r="G255" s="3">
        <v>0.18</v>
      </c>
      <c r="H255" s="10">
        <f t="shared" si="17"/>
        <v>0.18</v>
      </c>
    </row>
    <row r="256" spans="1:8" x14ac:dyDescent="0.25">
      <c r="A256">
        <f t="shared" si="20"/>
        <v>36030</v>
      </c>
      <c r="B256" t="str">
        <f t="shared" si="16"/>
        <v>Mondariz_02</v>
      </c>
      <c r="C256" s="9" t="s">
        <v>18</v>
      </c>
      <c r="D256" s="1">
        <v>2</v>
      </c>
      <c r="E256" s="6">
        <v>2.5</v>
      </c>
      <c r="F256" s="2">
        <v>0.15</v>
      </c>
      <c r="G256" s="3">
        <v>0.18</v>
      </c>
      <c r="H256" s="10">
        <f t="shared" si="17"/>
        <v>0.18</v>
      </c>
    </row>
    <row r="257" spans="1:8" x14ac:dyDescent="0.25">
      <c r="A257">
        <f t="shared" si="20"/>
        <v>36030</v>
      </c>
      <c r="B257" t="str">
        <f t="shared" si="16"/>
        <v>Mondariz_03</v>
      </c>
      <c r="C257" s="9" t="s">
        <v>18</v>
      </c>
      <c r="D257" s="1">
        <v>3</v>
      </c>
      <c r="E257" s="6">
        <v>2.5</v>
      </c>
      <c r="F257" s="2">
        <v>0.16</v>
      </c>
      <c r="G257" s="3">
        <v>0.18</v>
      </c>
      <c r="H257" s="10">
        <f t="shared" si="17"/>
        <v>0.18</v>
      </c>
    </row>
    <row r="258" spans="1:8" x14ac:dyDescent="0.25">
      <c r="A258">
        <f t="shared" si="20"/>
        <v>36030</v>
      </c>
      <c r="B258" t="str">
        <f t="shared" si="16"/>
        <v>Mondariz_04</v>
      </c>
      <c r="C258" s="9" t="s">
        <v>18</v>
      </c>
      <c r="D258" s="1">
        <v>4</v>
      </c>
      <c r="E258" s="6">
        <v>2.5</v>
      </c>
      <c r="F258" s="2">
        <v>0.17</v>
      </c>
      <c r="G258" s="3">
        <v>0.18</v>
      </c>
      <c r="H258" s="10">
        <f t="shared" si="17"/>
        <v>0.18</v>
      </c>
    </row>
    <row r="259" spans="1:8" x14ac:dyDescent="0.25">
      <c r="A259">
        <f t="shared" si="20"/>
        <v>36030</v>
      </c>
      <c r="B259" t="str">
        <f t="shared" ref="B259:B322" si="21">SUBSTITUTE(C259," ","")&amp;"_"&amp;TEXT(D259,"00")</f>
        <v>Mondariz_05</v>
      </c>
      <c r="C259" s="9" t="s">
        <v>18</v>
      </c>
      <c r="D259" s="1">
        <v>5</v>
      </c>
      <c r="E259" s="6">
        <v>2.5</v>
      </c>
      <c r="F259" s="2">
        <v>0.17</v>
      </c>
      <c r="G259" s="3">
        <v>0.18</v>
      </c>
      <c r="H259" s="10">
        <f t="shared" ref="H259:H322" si="22">IF(G259=0,0.3,G259)</f>
        <v>0.18</v>
      </c>
    </row>
    <row r="260" spans="1:8" x14ac:dyDescent="0.25">
      <c r="A260">
        <f t="shared" si="20"/>
        <v>36030</v>
      </c>
      <c r="B260" t="str">
        <f t="shared" si="21"/>
        <v>Mondariz_06</v>
      </c>
      <c r="C260" s="9" t="s">
        <v>18</v>
      </c>
      <c r="D260" s="1">
        <v>6</v>
      </c>
      <c r="E260" s="6">
        <v>2.2000000000000002</v>
      </c>
      <c r="F260" s="2">
        <v>0.16</v>
      </c>
      <c r="G260" s="3">
        <v>0.19</v>
      </c>
      <c r="H260" s="10">
        <f t="shared" si="22"/>
        <v>0.19</v>
      </c>
    </row>
    <row r="261" spans="1:8" x14ac:dyDescent="0.25">
      <c r="A261">
        <f t="shared" si="20"/>
        <v>36030</v>
      </c>
      <c r="B261" t="str">
        <f t="shared" si="21"/>
        <v>Mondariz_07</v>
      </c>
      <c r="C261" s="9" t="s">
        <v>18</v>
      </c>
      <c r="D261" s="1">
        <v>7</v>
      </c>
      <c r="E261" s="6">
        <v>2.2000000000000002</v>
      </c>
      <c r="F261" s="2">
        <v>0.12</v>
      </c>
      <c r="G261" s="3">
        <v>0.19</v>
      </c>
      <c r="H261" s="10">
        <f t="shared" si="22"/>
        <v>0.19</v>
      </c>
    </row>
    <row r="262" spans="1:8" x14ac:dyDescent="0.25">
      <c r="A262">
        <f t="shared" si="20"/>
        <v>36030</v>
      </c>
      <c r="B262" t="str">
        <f t="shared" si="21"/>
        <v>Mondariz_08</v>
      </c>
      <c r="C262" s="9" t="s">
        <v>18</v>
      </c>
      <c r="D262" s="1">
        <v>8</v>
      </c>
      <c r="E262" s="6">
        <v>2.2000000000000002</v>
      </c>
      <c r="F262" s="2">
        <v>0.1</v>
      </c>
      <c r="G262" s="3">
        <v>0.19</v>
      </c>
      <c r="H262" s="10">
        <f t="shared" si="22"/>
        <v>0.19</v>
      </c>
    </row>
    <row r="263" spans="1:8" x14ac:dyDescent="0.25">
      <c r="A263">
        <f t="shared" si="20"/>
        <v>36030</v>
      </c>
      <c r="B263" t="str">
        <f t="shared" si="21"/>
        <v>Mondariz_09</v>
      </c>
      <c r="C263" s="9" t="s">
        <v>18</v>
      </c>
      <c r="D263" s="1">
        <v>9</v>
      </c>
      <c r="E263" s="6">
        <v>2.2000000000000002</v>
      </c>
      <c r="F263" s="2">
        <v>0.09</v>
      </c>
      <c r="G263" s="3">
        <v>0.19</v>
      </c>
      <c r="H263" s="10">
        <f t="shared" si="22"/>
        <v>0.19</v>
      </c>
    </row>
    <row r="264" spans="1:8" x14ac:dyDescent="0.25">
      <c r="A264">
        <f t="shared" si="20"/>
        <v>36030</v>
      </c>
      <c r="B264" t="str">
        <f t="shared" si="21"/>
        <v>Mondariz_10</v>
      </c>
      <c r="C264" s="9" t="s">
        <v>18</v>
      </c>
      <c r="D264" s="1">
        <v>10</v>
      </c>
      <c r="E264" s="6">
        <v>2.2000000000000002</v>
      </c>
      <c r="F264" s="2">
        <v>0.08</v>
      </c>
      <c r="G264" s="3">
        <v>0.19</v>
      </c>
      <c r="H264" s="10">
        <f t="shared" si="22"/>
        <v>0.19</v>
      </c>
    </row>
    <row r="265" spans="1:8" x14ac:dyDescent="0.25">
      <c r="A265">
        <f t="shared" si="20"/>
        <v>36030</v>
      </c>
      <c r="B265" t="str">
        <f t="shared" si="21"/>
        <v>Mondariz_11</v>
      </c>
      <c r="C265" s="9" t="s">
        <v>18</v>
      </c>
      <c r="D265" s="1">
        <v>11</v>
      </c>
      <c r="E265" s="6">
        <v>2.1</v>
      </c>
      <c r="F265" s="2">
        <v>0.08</v>
      </c>
      <c r="G265" s="3">
        <v>0.2</v>
      </c>
      <c r="H265" s="10">
        <f t="shared" si="22"/>
        <v>0.2</v>
      </c>
    </row>
    <row r="266" spans="1:8" x14ac:dyDescent="0.25">
      <c r="A266">
        <f t="shared" si="20"/>
        <v>36030</v>
      </c>
      <c r="B266" t="str">
        <f t="shared" si="21"/>
        <v>Mondariz_12</v>
      </c>
      <c r="C266" s="9" t="s">
        <v>18</v>
      </c>
      <c r="D266" s="1">
        <v>12</v>
      </c>
      <c r="E266" s="6">
        <v>2.1</v>
      </c>
      <c r="F266" s="2">
        <v>0.08</v>
      </c>
      <c r="G266" s="3">
        <v>0.2</v>
      </c>
      <c r="H266" s="10">
        <f t="shared" si="22"/>
        <v>0.2</v>
      </c>
    </row>
    <row r="267" spans="1:8" x14ac:dyDescent="0.25">
      <c r="A267">
        <f t="shared" si="20"/>
        <v>36030</v>
      </c>
      <c r="B267" t="str">
        <f t="shared" si="21"/>
        <v>Mondariz_13</v>
      </c>
      <c r="C267" s="9" t="s">
        <v>18</v>
      </c>
      <c r="D267" s="1">
        <v>13</v>
      </c>
      <c r="E267" s="6">
        <v>2.1</v>
      </c>
      <c r="F267" s="2">
        <v>0.08</v>
      </c>
      <c r="G267" s="3">
        <v>0.2</v>
      </c>
      <c r="H267" s="10">
        <f t="shared" si="22"/>
        <v>0.2</v>
      </c>
    </row>
    <row r="268" spans="1:8" x14ac:dyDescent="0.25">
      <c r="A268">
        <f t="shared" si="20"/>
        <v>36030</v>
      </c>
      <c r="B268" t="str">
        <f t="shared" si="21"/>
        <v>Mondariz_14</v>
      </c>
      <c r="C268" s="9" t="s">
        <v>18</v>
      </c>
      <c r="D268" s="1">
        <v>14</v>
      </c>
      <c r="E268" s="6">
        <v>2.1</v>
      </c>
      <c r="F268" s="2">
        <v>0.1</v>
      </c>
      <c r="G268" s="3">
        <v>0.2</v>
      </c>
      <c r="H268" s="10">
        <f t="shared" si="22"/>
        <v>0.2</v>
      </c>
    </row>
    <row r="269" spans="1:8" x14ac:dyDescent="0.25">
      <c r="A269">
        <f t="shared" si="20"/>
        <v>36030</v>
      </c>
      <c r="B269" t="str">
        <f t="shared" si="21"/>
        <v>Mondariz_15</v>
      </c>
      <c r="C269" s="9" t="s">
        <v>18</v>
      </c>
      <c r="D269" s="1">
        <v>15</v>
      </c>
      <c r="E269" s="6">
        <v>2.1</v>
      </c>
      <c r="F269" s="2">
        <v>0.12</v>
      </c>
      <c r="G269" s="3">
        <v>0.2</v>
      </c>
      <c r="H269" s="10">
        <f t="shared" si="22"/>
        <v>0.2</v>
      </c>
    </row>
    <row r="270" spans="1:8" x14ac:dyDescent="0.25">
      <c r="A270">
        <f t="shared" si="20"/>
        <v>36030</v>
      </c>
      <c r="B270" t="str">
        <f t="shared" si="21"/>
        <v>Mondariz_16</v>
      </c>
      <c r="C270" s="9" t="s">
        <v>18</v>
      </c>
      <c r="D270" s="1">
        <v>16</v>
      </c>
      <c r="E270" s="6">
        <v>2.1</v>
      </c>
      <c r="F270" s="2">
        <v>0.16</v>
      </c>
      <c r="G270" s="3">
        <v>0.21</v>
      </c>
      <c r="H270" s="10">
        <f t="shared" si="22"/>
        <v>0.21</v>
      </c>
    </row>
    <row r="271" spans="1:8" x14ac:dyDescent="0.25">
      <c r="A271">
        <f t="shared" si="20"/>
        <v>36030</v>
      </c>
      <c r="B271" t="str">
        <f t="shared" si="21"/>
        <v>Mondariz_17</v>
      </c>
      <c r="C271" s="9" t="s">
        <v>18</v>
      </c>
      <c r="D271" s="1">
        <v>17</v>
      </c>
      <c r="E271" s="6">
        <v>2.1</v>
      </c>
      <c r="F271" s="2">
        <v>0.2</v>
      </c>
      <c r="G271" s="3">
        <v>0.21</v>
      </c>
      <c r="H271" s="10">
        <f t="shared" si="22"/>
        <v>0.21</v>
      </c>
    </row>
    <row r="272" spans="1:8" x14ac:dyDescent="0.25">
      <c r="A272">
        <f t="shared" si="20"/>
        <v>36030</v>
      </c>
      <c r="B272" t="str">
        <f t="shared" si="21"/>
        <v>Mondariz_18</v>
      </c>
      <c r="C272" s="9" t="s">
        <v>18</v>
      </c>
      <c r="D272" s="1">
        <v>18</v>
      </c>
      <c r="E272" s="6">
        <v>2.1</v>
      </c>
      <c r="F272" s="2">
        <v>0.26</v>
      </c>
      <c r="G272" s="3">
        <v>0.21</v>
      </c>
      <c r="H272" s="10">
        <f t="shared" si="22"/>
        <v>0.21</v>
      </c>
    </row>
    <row r="273" spans="1:8" x14ac:dyDescent="0.25">
      <c r="A273">
        <f t="shared" si="20"/>
        <v>36030</v>
      </c>
      <c r="B273" t="str">
        <f t="shared" si="21"/>
        <v>Mondariz_19</v>
      </c>
      <c r="C273" s="9" t="s">
        <v>18</v>
      </c>
      <c r="D273" s="1">
        <v>19</v>
      </c>
      <c r="E273" s="6">
        <v>2.1</v>
      </c>
      <c r="F273" s="2">
        <v>0.36</v>
      </c>
      <c r="G273" s="3">
        <v>0.21</v>
      </c>
      <c r="H273" s="10">
        <f t="shared" si="22"/>
        <v>0.21</v>
      </c>
    </row>
    <row r="274" spans="1:8" x14ac:dyDescent="0.25">
      <c r="A274">
        <f t="shared" si="20"/>
        <v>36030</v>
      </c>
      <c r="B274" t="str">
        <f t="shared" si="21"/>
        <v>Mondariz_20</v>
      </c>
      <c r="C274" s="9" t="s">
        <v>18</v>
      </c>
      <c r="D274" s="1">
        <v>20</v>
      </c>
      <c r="E274" s="6">
        <v>2.1</v>
      </c>
      <c r="F274" s="2">
        <v>0.45</v>
      </c>
      <c r="G274" s="3">
        <v>0.21</v>
      </c>
      <c r="H274" s="10">
        <f t="shared" si="22"/>
        <v>0.21</v>
      </c>
    </row>
    <row r="275" spans="1:8" x14ac:dyDescent="0.25">
      <c r="A275">
        <v>36031</v>
      </c>
      <c r="B275" t="str">
        <f t="shared" si="21"/>
        <v>Mondariz-Balneario_00</v>
      </c>
      <c r="C275" s="9" t="s">
        <v>19</v>
      </c>
      <c r="D275" s="1">
        <v>0</v>
      </c>
      <c r="E275" s="6">
        <v>0</v>
      </c>
      <c r="F275" s="2">
        <v>1.1666666666666667E-2</v>
      </c>
      <c r="G275" s="3">
        <v>0.16</v>
      </c>
      <c r="H275" s="10">
        <f t="shared" si="22"/>
        <v>0.16</v>
      </c>
    </row>
    <row r="276" spans="1:8" x14ac:dyDescent="0.25">
      <c r="A276">
        <f t="shared" ref="A276:A295" si="23">A275</f>
        <v>36031</v>
      </c>
      <c r="B276" t="str">
        <f t="shared" si="21"/>
        <v>Mondariz-Balneario_01</v>
      </c>
      <c r="C276" s="9" t="s">
        <v>19</v>
      </c>
      <c r="D276" s="1">
        <v>1</v>
      </c>
      <c r="E276" s="6">
        <v>2.2000000000000002</v>
      </c>
      <c r="F276" s="2">
        <v>0.13</v>
      </c>
      <c r="G276" s="3">
        <v>0.16</v>
      </c>
      <c r="H276" s="10">
        <f t="shared" si="22"/>
        <v>0.16</v>
      </c>
    </row>
    <row r="277" spans="1:8" x14ac:dyDescent="0.25">
      <c r="A277">
        <f t="shared" si="23"/>
        <v>36031</v>
      </c>
      <c r="B277" t="str">
        <f t="shared" si="21"/>
        <v>Mondariz-Balneario_02</v>
      </c>
      <c r="C277" s="9" t="s">
        <v>19</v>
      </c>
      <c r="D277" s="1">
        <v>2</v>
      </c>
      <c r="E277" s="6">
        <v>2.2000000000000002</v>
      </c>
      <c r="F277" s="2">
        <v>0.15</v>
      </c>
      <c r="G277" s="3">
        <v>0.16</v>
      </c>
      <c r="H277" s="10">
        <f t="shared" si="22"/>
        <v>0.16</v>
      </c>
    </row>
    <row r="278" spans="1:8" x14ac:dyDescent="0.25">
      <c r="A278">
        <f t="shared" si="23"/>
        <v>36031</v>
      </c>
      <c r="B278" t="str">
        <f t="shared" si="21"/>
        <v>Mondariz-Balneario_03</v>
      </c>
      <c r="C278" s="9" t="s">
        <v>19</v>
      </c>
      <c r="D278" s="1">
        <v>3</v>
      </c>
      <c r="E278" s="6">
        <v>2.2000000000000002</v>
      </c>
      <c r="F278" s="2">
        <v>0.16</v>
      </c>
      <c r="G278" s="3">
        <v>0.16</v>
      </c>
      <c r="H278" s="10">
        <f t="shared" si="22"/>
        <v>0.16</v>
      </c>
    </row>
    <row r="279" spans="1:8" x14ac:dyDescent="0.25">
      <c r="A279">
        <f t="shared" si="23"/>
        <v>36031</v>
      </c>
      <c r="B279" t="str">
        <f t="shared" si="21"/>
        <v>Mondariz-Balneario_04</v>
      </c>
      <c r="C279" s="9" t="s">
        <v>19</v>
      </c>
      <c r="D279" s="1">
        <v>4</v>
      </c>
      <c r="E279" s="6">
        <v>2.2000000000000002</v>
      </c>
      <c r="F279" s="2">
        <v>0.17</v>
      </c>
      <c r="G279" s="3">
        <v>0.16</v>
      </c>
      <c r="H279" s="10">
        <f t="shared" si="22"/>
        <v>0.16</v>
      </c>
    </row>
    <row r="280" spans="1:8" x14ac:dyDescent="0.25">
      <c r="A280">
        <f t="shared" si="23"/>
        <v>36031</v>
      </c>
      <c r="B280" t="str">
        <f t="shared" si="21"/>
        <v>Mondariz-Balneario_05</v>
      </c>
      <c r="C280" s="9" t="s">
        <v>19</v>
      </c>
      <c r="D280" s="1">
        <v>5</v>
      </c>
      <c r="E280" s="6">
        <v>2.2000000000000002</v>
      </c>
      <c r="F280" s="2">
        <v>0.17</v>
      </c>
      <c r="G280" s="3">
        <v>0.16</v>
      </c>
      <c r="H280" s="10">
        <f t="shared" si="22"/>
        <v>0.16</v>
      </c>
    </row>
    <row r="281" spans="1:8" x14ac:dyDescent="0.25">
      <c r="A281">
        <f t="shared" si="23"/>
        <v>36031</v>
      </c>
      <c r="B281" t="str">
        <f t="shared" si="21"/>
        <v>Mondariz-Balneario_06</v>
      </c>
      <c r="C281" s="9" t="s">
        <v>19</v>
      </c>
      <c r="D281" s="1">
        <v>6</v>
      </c>
      <c r="E281" s="6">
        <v>2</v>
      </c>
      <c r="F281" s="2">
        <v>0.16</v>
      </c>
      <c r="G281" s="3">
        <v>0.16</v>
      </c>
      <c r="H281" s="10">
        <f t="shared" si="22"/>
        <v>0.16</v>
      </c>
    </row>
    <row r="282" spans="1:8" x14ac:dyDescent="0.25">
      <c r="A282">
        <f t="shared" si="23"/>
        <v>36031</v>
      </c>
      <c r="B282" t="str">
        <f t="shared" si="21"/>
        <v>Mondariz-Balneario_07</v>
      </c>
      <c r="C282" s="9" t="s">
        <v>19</v>
      </c>
      <c r="D282" s="1">
        <v>7</v>
      </c>
      <c r="E282" s="6">
        <v>2</v>
      </c>
      <c r="F282" s="2">
        <v>0.12</v>
      </c>
      <c r="G282" s="3">
        <v>0.16</v>
      </c>
      <c r="H282" s="10">
        <f t="shared" si="22"/>
        <v>0.16</v>
      </c>
    </row>
    <row r="283" spans="1:8" x14ac:dyDescent="0.25">
      <c r="A283">
        <f t="shared" si="23"/>
        <v>36031</v>
      </c>
      <c r="B283" t="str">
        <f t="shared" si="21"/>
        <v>Mondariz-Balneario_08</v>
      </c>
      <c r="C283" s="9" t="s">
        <v>19</v>
      </c>
      <c r="D283" s="1">
        <v>8</v>
      </c>
      <c r="E283" s="6">
        <v>2</v>
      </c>
      <c r="F283" s="2">
        <v>0.1</v>
      </c>
      <c r="G283" s="3">
        <v>0.16</v>
      </c>
      <c r="H283" s="10">
        <f t="shared" si="22"/>
        <v>0.16</v>
      </c>
    </row>
    <row r="284" spans="1:8" x14ac:dyDescent="0.25">
      <c r="A284">
        <f t="shared" si="23"/>
        <v>36031</v>
      </c>
      <c r="B284" t="str">
        <f t="shared" si="21"/>
        <v>Mondariz-Balneario_09</v>
      </c>
      <c r="C284" s="9" t="s">
        <v>19</v>
      </c>
      <c r="D284" s="1">
        <v>9</v>
      </c>
      <c r="E284" s="6">
        <v>2</v>
      </c>
      <c r="F284" s="2">
        <v>0.09</v>
      </c>
      <c r="G284" s="3">
        <v>0.16</v>
      </c>
      <c r="H284" s="10">
        <f t="shared" si="22"/>
        <v>0.16</v>
      </c>
    </row>
    <row r="285" spans="1:8" x14ac:dyDescent="0.25">
      <c r="A285">
        <f t="shared" si="23"/>
        <v>36031</v>
      </c>
      <c r="B285" t="str">
        <f t="shared" si="21"/>
        <v>Mondariz-Balneario_10</v>
      </c>
      <c r="C285" s="9" t="s">
        <v>19</v>
      </c>
      <c r="D285" s="1">
        <v>10</v>
      </c>
      <c r="E285" s="6">
        <v>2</v>
      </c>
      <c r="F285" s="2">
        <v>0.08</v>
      </c>
      <c r="G285" s="3">
        <v>0.16</v>
      </c>
      <c r="H285" s="10">
        <f t="shared" si="22"/>
        <v>0.16</v>
      </c>
    </row>
    <row r="286" spans="1:8" x14ac:dyDescent="0.25">
      <c r="A286">
        <f t="shared" si="23"/>
        <v>36031</v>
      </c>
      <c r="B286" t="str">
        <f t="shared" si="21"/>
        <v>Mondariz-Balneario_11</v>
      </c>
      <c r="C286" s="9" t="s">
        <v>19</v>
      </c>
      <c r="D286" s="1">
        <v>11</v>
      </c>
      <c r="E286" s="6">
        <v>2.1</v>
      </c>
      <c r="F286" s="2">
        <v>0.08</v>
      </c>
      <c r="G286" s="3">
        <v>0.16</v>
      </c>
      <c r="H286" s="10">
        <f t="shared" si="22"/>
        <v>0.16</v>
      </c>
    </row>
    <row r="287" spans="1:8" x14ac:dyDescent="0.25">
      <c r="A287">
        <f t="shared" si="23"/>
        <v>36031</v>
      </c>
      <c r="B287" t="str">
        <f t="shared" si="21"/>
        <v>Mondariz-Balneario_12</v>
      </c>
      <c r="C287" s="9" t="s">
        <v>19</v>
      </c>
      <c r="D287" s="1">
        <v>12</v>
      </c>
      <c r="E287" s="6">
        <v>2.1</v>
      </c>
      <c r="F287" s="2">
        <v>0.08</v>
      </c>
      <c r="G287" s="3">
        <v>0.16</v>
      </c>
      <c r="H287" s="10">
        <f t="shared" si="22"/>
        <v>0.16</v>
      </c>
    </row>
    <row r="288" spans="1:8" x14ac:dyDescent="0.25">
      <c r="A288">
        <f t="shared" si="23"/>
        <v>36031</v>
      </c>
      <c r="B288" t="str">
        <f t="shared" si="21"/>
        <v>Mondariz-Balneario_13</v>
      </c>
      <c r="C288" s="9" t="s">
        <v>19</v>
      </c>
      <c r="D288" s="1">
        <v>13</v>
      </c>
      <c r="E288" s="6">
        <v>2.1</v>
      </c>
      <c r="F288" s="2">
        <v>0.08</v>
      </c>
      <c r="G288" s="3">
        <v>0.16</v>
      </c>
      <c r="H288" s="10">
        <f t="shared" si="22"/>
        <v>0.16</v>
      </c>
    </row>
    <row r="289" spans="1:8" x14ac:dyDescent="0.25">
      <c r="A289">
        <f t="shared" si="23"/>
        <v>36031</v>
      </c>
      <c r="B289" t="str">
        <f t="shared" si="21"/>
        <v>Mondariz-Balneario_14</v>
      </c>
      <c r="C289" s="9" t="s">
        <v>19</v>
      </c>
      <c r="D289" s="1">
        <v>14</v>
      </c>
      <c r="E289" s="6">
        <v>2.1</v>
      </c>
      <c r="F289" s="2">
        <v>0.1</v>
      </c>
      <c r="G289" s="3">
        <v>0.16</v>
      </c>
      <c r="H289" s="10">
        <f t="shared" si="22"/>
        <v>0.16</v>
      </c>
    </row>
    <row r="290" spans="1:8" x14ac:dyDescent="0.25">
      <c r="A290">
        <f t="shared" si="23"/>
        <v>36031</v>
      </c>
      <c r="B290" t="str">
        <f t="shared" si="21"/>
        <v>Mondariz-Balneario_15</v>
      </c>
      <c r="C290" s="9" t="s">
        <v>19</v>
      </c>
      <c r="D290" s="1">
        <v>15</v>
      </c>
      <c r="E290" s="6">
        <v>2.1</v>
      </c>
      <c r="F290" s="2">
        <v>0.12</v>
      </c>
      <c r="G290" s="3">
        <v>0.16</v>
      </c>
      <c r="H290" s="10">
        <f t="shared" si="22"/>
        <v>0.16</v>
      </c>
    </row>
    <row r="291" spans="1:8" x14ac:dyDescent="0.25">
      <c r="A291">
        <f t="shared" si="23"/>
        <v>36031</v>
      </c>
      <c r="B291" t="str">
        <f t="shared" si="21"/>
        <v>Mondariz-Balneario_16</v>
      </c>
      <c r="C291" s="9" t="s">
        <v>19</v>
      </c>
      <c r="D291" s="1">
        <v>16</v>
      </c>
      <c r="E291" s="6">
        <v>2.2000000000000002</v>
      </c>
      <c r="F291" s="2">
        <v>0.16</v>
      </c>
      <c r="G291" s="3">
        <v>0.16</v>
      </c>
      <c r="H291" s="10">
        <f t="shared" si="22"/>
        <v>0.16</v>
      </c>
    </row>
    <row r="292" spans="1:8" x14ac:dyDescent="0.25">
      <c r="A292">
        <f t="shared" si="23"/>
        <v>36031</v>
      </c>
      <c r="B292" t="str">
        <f t="shared" si="21"/>
        <v>Mondariz-Balneario_17</v>
      </c>
      <c r="C292" s="9" t="s">
        <v>19</v>
      </c>
      <c r="D292" s="1">
        <v>17</v>
      </c>
      <c r="E292" s="6">
        <v>2.2000000000000002</v>
      </c>
      <c r="F292" s="2">
        <v>0.2</v>
      </c>
      <c r="G292" s="3">
        <v>0.16</v>
      </c>
      <c r="H292" s="10">
        <f t="shared" si="22"/>
        <v>0.16</v>
      </c>
    </row>
    <row r="293" spans="1:8" x14ac:dyDescent="0.25">
      <c r="A293">
        <f t="shared" si="23"/>
        <v>36031</v>
      </c>
      <c r="B293" t="str">
        <f t="shared" si="21"/>
        <v>Mondariz-Balneario_18</v>
      </c>
      <c r="C293" s="9" t="s">
        <v>19</v>
      </c>
      <c r="D293" s="1">
        <v>18</v>
      </c>
      <c r="E293" s="6">
        <v>2.2000000000000002</v>
      </c>
      <c r="F293" s="2">
        <v>0.26</v>
      </c>
      <c r="G293" s="3">
        <v>0.16</v>
      </c>
      <c r="H293" s="10">
        <f t="shared" si="22"/>
        <v>0.16</v>
      </c>
    </row>
    <row r="294" spans="1:8" x14ac:dyDescent="0.25">
      <c r="A294">
        <f t="shared" si="23"/>
        <v>36031</v>
      </c>
      <c r="B294" t="str">
        <f t="shared" si="21"/>
        <v>Mondariz-Balneario_19</v>
      </c>
      <c r="C294" s="9" t="s">
        <v>19</v>
      </c>
      <c r="D294" s="1">
        <v>19</v>
      </c>
      <c r="E294" s="6">
        <v>2.2000000000000002</v>
      </c>
      <c r="F294" s="2">
        <v>0.36</v>
      </c>
      <c r="G294" s="3">
        <v>0.16</v>
      </c>
      <c r="H294" s="10">
        <f t="shared" si="22"/>
        <v>0.16</v>
      </c>
    </row>
    <row r="295" spans="1:8" x14ac:dyDescent="0.25">
      <c r="A295">
        <f t="shared" si="23"/>
        <v>36031</v>
      </c>
      <c r="B295" t="str">
        <f t="shared" si="21"/>
        <v>Mondariz-Balneario_20</v>
      </c>
      <c r="C295" s="9" t="s">
        <v>19</v>
      </c>
      <c r="D295" s="1">
        <v>20</v>
      </c>
      <c r="E295" s="6">
        <v>2.2000000000000002</v>
      </c>
      <c r="F295" s="2">
        <v>0.45</v>
      </c>
      <c r="G295" s="3">
        <v>0.16</v>
      </c>
      <c r="H295" s="10">
        <f t="shared" si="22"/>
        <v>0.16</v>
      </c>
    </row>
    <row r="296" spans="1:8" x14ac:dyDescent="0.25">
      <c r="A296">
        <v>36033</v>
      </c>
      <c r="B296" t="str">
        <f t="shared" si="21"/>
        <v>Mos_00</v>
      </c>
      <c r="C296" s="9" t="s">
        <v>20</v>
      </c>
      <c r="D296" s="1">
        <v>0</v>
      </c>
      <c r="E296" s="6">
        <v>0</v>
      </c>
      <c r="F296" s="2">
        <v>1.1666666666666667E-2</v>
      </c>
      <c r="G296" s="3">
        <v>0.2</v>
      </c>
      <c r="H296" s="10">
        <f t="shared" si="22"/>
        <v>0.2</v>
      </c>
    </row>
    <row r="297" spans="1:8" x14ac:dyDescent="0.25">
      <c r="A297">
        <f t="shared" ref="A297:A316" si="24">A296</f>
        <v>36033</v>
      </c>
      <c r="B297" t="str">
        <f t="shared" si="21"/>
        <v>Mos_01</v>
      </c>
      <c r="C297" s="9" t="s">
        <v>20</v>
      </c>
      <c r="D297" s="1">
        <v>1</v>
      </c>
      <c r="E297" s="6">
        <v>2.5</v>
      </c>
      <c r="F297" s="2">
        <v>0.13</v>
      </c>
      <c r="G297" s="3">
        <v>0.2</v>
      </c>
      <c r="H297" s="10">
        <f t="shared" si="22"/>
        <v>0.2</v>
      </c>
    </row>
    <row r="298" spans="1:8" x14ac:dyDescent="0.25">
      <c r="A298">
        <f t="shared" si="24"/>
        <v>36033</v>
      </c>
      <c r="B298" t="str">
        <f t="shared" si="21"/>
        <v>Mos_02</v>
      </c>
      <c r="C298" s="9" t="s">
        <v>20</v>
      </c>
      <c r="D298" s="1">
        <v>2</v>
      </c>
      <c r="E298" s="6">
        <v>2.5</v>
      </c>
      <c r="F298" s="2">
        <v>0.15</v>
      </c>
      <c r="G298" s="3">
        <v>0.2</v>
      </c>
      <c r="H298" s="10">
        <f t="shared" si="22"/>
        <v>0.2</v>
      </c>
    </row>
    <row r="299" spans="1:8" x14ac:dyDescent="0.25">
      <c r="A299">
        <f t="shared" si="24"/>
        <v>36033</v>
      </c>
      <c r="B299" t="str">
        <f t="shared" si="21"/>
        <v>Mos_03</v>
      </c>
      <c r="C299" s="9" t="s">
        <v>20</v>
      </c>
      <c r="D299" s="1">
        <v>3</v>
      </c>
      <c r="E299" s="6">
        <v>2.5</v>
      </c>
      <c r="F299" s="2">
        <v>0.16</v>
      </c>
      <c r="G299" s="3">
        <v>0.2</v>
      </c>
      <c r="H299" s="10">
        <f t="shared" si="22"/>
        <v>0.2</v>
      </c>
    </row>
    <row r="300" spans="1:8" x14ac:dyDescent="0.25">
      <c r="A300">
        <f t="shared" si="24"/>
        <v>36033</v>
      </c>
      <c r="B300" t="str">
        <f t="shared" si="21"/>
        <v>Mos_04</v>
      </c>
      <c r="C300" s="9" t="s">
        <v>20</v>
      </c>
      <c r="D300" s="1">
        <v>4</v>
      </c>
      <c r="E300" s="6">
        <v>2.5</v>
      </c>
      <c r="F300" s="2">
        <v>0.17</v>
      </c>
      <c r="G300" s="3">
        <v>0.2</v>
      </c>
      <c r="H300" s="10">
        <f t="shared" si="22"/>
        <v>0.2</v>
      </c>
    </row>
    <row r="301" spans="1:8" x14ac:dyDescent="0.25">
      <c r="A301">
        <f t="shared" si="24"/>
        <v>36033</v>
      </c>
      <c r="B301" t="str">
        <f t="shared" si="21"/>
        <v>Mos_05</v>
      </c>
      <c r="C301" s="9" t="s">
        <v>20</v>
      </c>
      <c r="D301" s="1">
        <v>5</v>
      </c>
      <c r="E301" s="6">
        <v>2.5</v>
      </c>
      <c r="F301" s="2">
        <v>0.17</v>
      </c>
      <c r="G301" s="3">
        <v>0.2</v>
      </c>
      <c r="H301" s="10">
        <f t="shared" si="22"/>
        <v>0.2</v>
      </c>
    </row>
    <row r="302" spans="1:8" x14ac:dyDescent="0.25">
      <c r="A302">
        <f t="shared" si="24"/>
        <v>36033</v>
      </c>
      <c r="B302" t="str">
        <f t="shared" si="21"/>
        <v>Mos_06</v>
      </c>
      <c r="C302" s="9" t="s">
        <v>20</v>
      </c>
      <c r="D302" s="1">
        <v>6</v>
      </c>
      <c r="E302" s="6">
        <v>2.2999999999999998</v>
      </c>
      <c r="F302" s="2">
        <v>0.16</v>
      </c>
      <c r="G302" s="3">
        <v>0.2</v>
      </c>
      <c r="H302" s="10">
        <f t="shared" si="22"/>
        <v>0.2</v>
      </c>
    </row>
    <row r="303" spans="1:8" x14ac:dyDescent="0.25">
      <c r="A303">
        <f t="shared" si="24"/>
        <v>36033</v>
      </c>
      <c r="B303" t="str">
        <f t="shared" si="21"/>
        <v>Mos_07</v>
      </c>
      <c r="C303" s="9" t="s">
        <v>20</v>
      </c>
      <c r="D303" s="1">
        <v>7</v>
      </c>
      <c r="E303" s="6">
        <v>2.2999999999999998</v>
      </c>
      <c r="F303" s="2">
        <v>0.12</v>
      </c>
      <c r="G303" s="3">
        <v>0.2</v>
      </c>
      <c r="H303" s="10">
        <f t="shared" si="22"/>
        <v>0.2</v>
      </c>
    </row>
    <row r="304" spans="1:8" x14ac:dyDescent="0.25">
      <c r="A304">
        <f t="shared" si="24"/>
        <v>36033</v>
      </c>
      <c r="B304" t="str">
        <f t="shared" si="21"/>
        <v>Mos_08</v>
      </c>
      <c r="C304" s="9" t="s">
        <v>20</v>
      </c>
      <c r="D304" s="1">
        <v>8</v>
      </c>
      <c r="E304" s="6">
        <v>2.2999999999999998</v>
      </c>
      <c r="F304" s="2">
        <v>0.1</v>
      </c>
      <c r="G304" s="3">
        <v>0.2</v>
      </c>
      <c r="H304" s="10">
        <f t="shared" si="22"/>
        <v>0.2</v>
      </c>
    </row>
    <row r="305" spans="1:8" x14ac:dyDescent="0.25">
      <c r="A305">
        <f t="shared" si="24"/>
        <v>36033</v>
      </c>
      <c r="B305" t="str">
        <f t="shared" si="21"/>
        <v>Mos_09</v>
      </c>
      <c r="C305" s="9" t="s">
        <v>20</v>
      </c>
      <c r="D305" s="1">
        <v>9</v>
      </c>
      <c r="E305" s="6">
        <v>2.2999999999999998</v>
      </c>
      <c r="F305" s="2">
        <v>0.09</v>
      </c>
      <c r="G305" s="3">
        <v>0.2</v>
      </c>
      <c r="H305" s="10">
        <f t="shared" si="22"/>
        <v>0.2</v>
      </c>
    </row>
    <row r="306" spans="1:8" x14ac:dyDescent="0.25">
      <c r="A306">
        <f t="shared" si="24"/>
        <v>36033</v>
      </c>
      <c r="B306" t="str">
        <f t="shared" si="21"/>
        <v>Mos_10</v>
      </c>
      <c r="C306" s="9" t="s">
        <v>20</v>
      </c>
      <c r="D306" s="1">
        <v>10</v>
      </c>
      <c r="E306" s="6">
        <v>2.2999999999999998</v>
      </c>
      <c r="F306" s="2">
        <v>0.08</v>
      </c>
      <c r="G306" s="3">
        <v>0.2</v>
      </c>
      <c r="H306" s="10">
        <f t="shared" si="22"/>
        <v>0.2</v>
      </c>
    </row>
    <row r="307" spans="1:8" x14ac:dyDescent="0.25">
      <c r="A307">
        <f t="shared" si="24"/>
        <v>36033</v>
      </c>
      <c r="B307" t="str">
        <f t="shared" si="21"/>
        <v>Mos_11</v>
      </c>
      <c r="C307" s="9" t="s">
        <v>20</v>
      </c>
      <c r="D307" s="1">
        <v>11</v>
      </c>
      <c r="E307" s="6">
        <v>2.2000000000000002</v>
      </c>
      <c r="F307" s="2">
        <v>0.08</v>
      </c>
      <c r="G307" s="3">
        <v>0.2</v>
      </c>
      <c r="H307" s="10">
        <f t="shared" si="22"/>
        <v>0.2</v>
      </c>
    </row>
    <row r="308" spans="1:8" x14ac:dyDescent="0.25">
      <c r="A308">
        <f t="shared" si="24"/>
        <v>36033</v>
      </c>
      <c r="B308" t="str">
        <f t="shared" si="21"/>
        <v>Mos_12</v>
      </c>
      <c r="C308" s="9" t="s">
        <v>20</v>
      </c>
      <c r="D308" s="1">
        <v>12</v>
      </c>
      <c r="E308" s="6">
        <v>2.2000000000000002</v>
      </c>
      <c r="F308" s="2">
        <v>0.08</v>
      </c>
      <c r="G308" s="3">
        <v>0.2</v>
      </c>
      <c r="H308" s="10">
        <f t="shared" si="22"/>
        <v>0.2</v>
      </c>
    </row>
    <row r="309" spans="1:8" x14ac:dyDescent="0.25">
      <c r="A309">
        <f t="shared" si="24"/>
        <v>36033</v>
      </c>
      <c r="B309" t="str">
        <f t="shared" si="21"/>
        <v>Mos_13</v>
      </c>
      <c r="C309" s="9" t="s">
        <v>20</v>
      </c>
      <c r="D309" s="1">
        <v>13</v>
      </c>
      <c r="E309" s="6">
        <v>2.2000000000000002</v>
      </c>
      <c r="F309" s="2">
        <v>0.08</v>
      </c>
      <c r="G309" s="3">
        <v>0.2</v>
      </c>
      <c r="H309" s="10">
        <f t="shared" si="22"/>
        <v>0.2</v>
      </c>
    </row>
    <row r="310" spans="1:8" x14ac:dyDescent="0.25">
      <c r="A310">
        <f t="shared" si="24"/>
        <v>36033</v>
      </c>
      <c r="B310" t="str">
        <f t="shared" si="21"/>
        <v>Mos_14</v>
      </c>
      <c r="C310" s="9" t="s">
        <v>20</v>
      </c>
      <c r="D310" s="1">
        <v>14</v>
      </c>
      <c r="E310" s="6">
        <v>2.2000000000000002</v>
      </c>
      <c r="F310" s="2">
        <v>0.1</v>
      </c>
      <c r="G310" s="3">
        <v>0.2</v>
      </c>
      <c r="H310" s="10">
        <f t="shared" si="22"/>
        <v>0.2</v>
      </c>
    </row>
    <row r="311" spans="1:8" x14ac:dyDescent="0.25">
      <c r="A311">
        <f t="shared" si="24"/>
        <v>36033</v>
      </c>
      <c r="B311" t="str">
        <f t="shared" si="21"/>
        <v>Mos_15</v>
      </c>
      <c r="C311" s="9" t="s">
        <v>20</v>
      </c>
      <c r="D311" s="1">
        <v>15</v>
      </c>
      <c r="E311" s="6">
        <v>2.2000000000000002</v>
      </c>
      <c r="F311" s="2">
        <v>0.12</v>
      </c>
      <c r="G311" s="3">
        <v>0.2</v>
      </c>
      <c r="H311" s="10">
        <f t="shared" si="22"/>
        <v>0.2</v>
      </c>
    </row>
    <row r="312" spans="1:8" x14ac:dyDescent="0.25">
      <c r="A312">
        <f t="shared" si="24"/>
        <v>36033</v>
      </c>
      <c r="B312" t="str">
        <f t="shared" si="21"/>
        <v>Mos_16</v>
      </c>
      <c r="C312" s="9" t="s">
        <v>20</v>
      </c>
      <c r="D312" s="1">
        <v>16</v>
      </c>
      <c r="E312" s="6">
        <v>2.1</v>
      </c>
      <c r="F312" s="2">
        <v>0.16</v>
      </c>
      <c r="G312" s="3">
        <v>0.2</v>
      </c>
      <c r="H312" s="10">
        <f t="shared" si="22"/>
        <v>0.2</v>
      </c>
    </row>
    <row r="313" spans="1:8" x14ac:dyDescent="0.25">
      <c r="A313">
        <f t="shared" si="24"/>
        <v>36033</v>
      </c>
      <c r="B313" t="str">
        <f t="shared" si="21"/>
        <v>Mos_17</v>
      </c>
      <c r="C313" s="9" t="s">
        <v>20</v>
      </c>
      <c r="D313" s="1">
        <v>17</v>
      </c>
      <c r="E313" s="6">
        <v>2.1</v>
      </c>
      <c r="F313" s="2">
        <v>0.2</v>
      </c>
      <c r="G313" s="3">
        <v>0.2</v>
      </c>
      <c r="H313" s="10">
        <f t="shared" si="22"/>
        <v>0.2</v>
      </c>
    </row>
    <row r="314" spans="1:8" x14ac:dyDescent="0.25">
      <c r="A314">
        <f t="shared" si="24"/>
        <v>36033</v>
      </c>
      <c r="B314" t="str">
        <f t="shared" si="21"/>
        <v>Mos_18</v>
      </c>
      <c r="C314" s="9" t="s">
        <v>20</v>
      </c>
      <c r="D314" s="1">
        <v>18</v>
      </c>
      <c r="E314" s="6">
        <v>2.1</v>
      </c>
      <c r="F314" s="2">
        <v>0.26</v>
      </c>
      <c r="G314" s="3">
        <v>0.2</v>
      </c>
      <c r="H314" s="10">
        <f t="shared" si="22"/>
        <v>0.2</v>
      </c>
    </row>
    <row r="315" spans="1:8" x14ac:dyDescent="0.25">
      <c r="A315">
        <f t="shared" si="24"/>
        <v>36033</v>
      </c>
      <c r="B315" t="str">
        <f t="shared" si="21"/>
        <v>Mos_19</v>
      </c>
      <c r="C315" s="9" t="s">
        <v>20</v>
      </c>
      <c r="D315" s="1">
        <v>19</v>
      </c>
      <c r="E315" s="6">
        <v>2.1</v>
      </c>
      <c r="F315" s="2">
        <v>0.36</v>
      </c>
      <c r="G315" s="3">
        <v>0.2</v>
      </c>
      <c r="H315" s="10">
        <f t="shared" si="22"/>
        <v>0.2</v>
      </c>
    </row>
    <row r="316" spans="1:8" x14ac:dyDescent="0.25">
      <c r="A316">
        <f t="shared" si="24"/>
        <v>36033</v>
      </c>
      <c r="B316" t="str">
        <f t="shared" si="21"/>
        <v>Mos_20</v>
      </c>
      <c r="C316" s="9" t="s">
        <v>20</v>
      </c>
      <c r="D316" s="1">
        <v>20</v>
      </c>
      <c r="E316" s="6">
        <v>2.1</v>
      </c>
      <c r="F316" s="2">
        <v>0.45</v>
      </c>
      <c r="G316" s="3">
        <v>0.2</v>
      </c>
      <c r="H316" s="10">
        <f t="shared" si="22"/>
        <v>0.2</v>
      </c>
    </row>
    <row r="317" spans="1:8" x14ac:dyDescent="0.25">
      <c r="A317">
        <v>36036</v>
      </c>
      <c r="B317" t="str">
        <f t="shared" si="21"/>
        <v>Oia_00</v>
      </c>
      <c r="C317" s="9" t="s">
        <v>21</v>
      </c>
      <c r="D317" s="1">
        <v>0</v>
      </c>
      <c r="E317" s="6">
        <v>0</v>
      </c>
      <c r="F317" s="2">
        <v>1.1666666666666667E-2</v>
      </c>
      <c r="G317" s="3">
        <v>0.25</v>
      </c>
      <c r="H317" s="10">
        <f t="shared" si="22"/>
        <v>0.25</v>
      </c>
    </row>
    <row r="318" spans="1:8" x14ac:dyDescent="0.25">
      <c r="A318">
        <f t="shared" ref="A318:A337" si="25">A317</f>
        <v>36036</v>
      </c>
      <c r="B318" t="str">
        <f t="shared" si="21"/>
        <v>Oia_01</v>
      </c>
      <c r="C318" s="9" t="s">
        <v>21</v>
      </c>
      <c r="D318" s="1">
        <v>1</v>
      </c>
      <c r="E318" s="6">
        <v>2.2000000000000002</v>
      </c>
      <c r="F318" s="2">
        <v>0.13</v>
      </c>
      <c r="G318" s="3">
        <v>0.25</v>
      </c>
      <c r="H318" s="10">
        <f t="shared" si="22"/>
        <v>0.25</v>
      </c>
    </row>
    <row r="319" spans="1:8" x14ac:dyDescent="0.25">
      <c r="A319">
        <f t="shared" si="25"/>
        <v>36036</v>
      </c>
      <c r="B319" t="str">
        <f t="shared" si="21"/>
        <v>Oia_02</v>
      </c>
      <c r="C319" s="9" t="s">
        <v>21</v>
      </c>
      <c r="D319" s="1">
        <v>2</v>
      </c>
      <c r="E319" s="6">
        <v>2.2000000000000002</v>
      </c>
      <c r="F319" s="2">
        <v>0.15</v>
      </c>
      <c r="G319" s="3">
        <v>0.25</v>
      </c>
      <c r="H319" s="10">
        <f t="shared" si="22"/>
        <v>0.25</v>
      </c>
    </row>
    <row r="320" spans="1:8" x14ac:dyDescent="0.25">
      <c r="A320">
        <f t="shared" si="25"/>
        <v>36036</v>
      </c>
      <c r="B320" t="str">
        <f t="shared" si="21"/>
        <v>Oia_03</v>
      </c>
      <c r="C320" s="9" t="s">
        <v>21</v>
      </c>
      <c r="D320" s="1">
        <v>3</v>
      </c>
      <c r="E320" s="6">
        <v>2.2000000000000002</v>
      </c>
      <c r="F320" s="2">
        <v>0.16</v>
      </c>
      <c r="G320" s="3">
        <v>0.25</v>
      </c>
      <c r="H320" s="10">
        <f t="shared" si="22"/>
        <v>0.25</v>
      </c>
    </row>
    <row r="321" spans="1:8" x14ac:dyDescent="0.25">
      <c r="A321">
        <f t="shared" si="25"/>
        <v>36036</v>
      </c>
      <c r="B321" t="str">
        <f t="shared" si="21"/>
        <v>Oia_04</v>
      </c>
      <c r="C321" s="9" t="s">
        <v>21</v>
      </c>
      <c r="D321" s="1">
        <v>4</v>
      </c>
      <c r="E321" s="6">
        <v>2.2000000000000002</v>
      </c>
      <c r="F321" s="2">
        <v>0.17</v>
      </c>
      <c r="G321" s="3">
        <v>0.25</v>
      </c>
      <c r="H321" s="10">
        <f t="shared" si="22"/>
        <v>0.25</v>
      </c>
    </row>
    <row r="322" spans="1:8" x14ac:dyDescent="0.25">
      <c r="A322">
        <f t="shared" si="25"/>
        <v>36036</v>
      </c>
      <c r="B322" t="str">
        <f t="shared" si="21"/>
        <v>Oia_05</v>
      </c>
      <c r="C322" s="9" t="s">
        <v>21</v>
      </c>
      <c r="D322" s="1">
        <v>5</v>
      </c>
      <c r="E322" s="6">
        <v>2.2000000000000002</v>
      </c>
      <c r="F322" s="2">
        <v>0.17</v>
      </c>
      <c r="G322" s="3">
        <v>0.25</v>
      </c>
      <c r="H322" s="10">
        <f t="shared" si="22"/>
        <v>0.25</v>
      </c>
    </row>
    <row r="323" spans="1:8" x14ac:dyDescent="0.25">
      <c r="A323">
        <f t="shared" si="25"/>
        <v>36036</v>
      </c>
      <c r="B323" t="str">
        <f t="shared" ref="B323:B386" si="26">SUBSTITUTE(C323," ","")&amp;"_"&amp;TEXT(D323,"00")</f>
        <v>Oia_06</v>
      </c>
      <c r="C323" s="9" t="s">
        <v>21</v>
      </c>
      <c r="D323" s="1">
        <v>6</v>
      </c>
      <c r="E323" s="6">
        <v>2</v>
      </c>
      <c r="F323" s="2">
        <v>0.16</v>
      </c>
      <c r="G323" s="3">
        <v>0.25</v>
      </c>
      <c r="H323" s="10">
        <f t="shared" ref="H323:H365" si="27">IF(G323=0,0.3,G323)</f>
        <v>0.25</v>
      </c>
    </row>
    <row r="324" spans="1:8" x14ac:dyDescent="0.25">
      <c r="A324">
        <f t="shared" si="25"/>
        <v>36036</v>
      </c>
      <c r="B324" t="str">
        <f t="shared" si="26"/>
        <v>Oia_07</v>
      </c>
      <c r="C324" s="9" t="s">
        <v>21</v>
      </c>
      <c r="D324" s="1">
        <v>7</v>
      </c>
      <c r="E324" s="6">
        <v>2</v>
      </c>
      <c r="F324" s="2">
        <v>0.12</v>
      </c>
      <c r="G324" s="3">
        <v>0.25</v>
      </c>
      <c r="H324" s="10">
        <f t="shared" si="27"/>
        <v>0.25</v>
      </c>
    </row>
    <row r="325" spans="1:8" x14ac:dyDescent="0.25">
      <c r="A325">
        <f t="shared" si="25"/>
        <v>36036</v>
      </c>
      <c r="B325" t="str">
        <f t="shared" si="26"/>
        <v>Oia_08</v>
      </c>
      <c r="C325" s="9" t="s">
        <v>21</v>
      </c>
      <c r="D325" s="1">
        <v>8</v>
      </c>
      <c r="E325" s="6">
        <v>2</v>
      </c>
      <c r="F325" s="2">
        <v>0.1</v>
      </c>
      <c r="G325" s="3">
        <v>0.25</v>
      </c>
      <c r="H325" s="10">
        <f t="shared" si="27"/>
        <v>0.25</v>
      </c>
    </row>
    <row r="326" spans="1:8" x14ac:dyDescent="0.25">
      <c r="A326">
        <f t="shared" si="25"/>
        <v>36036</v>
      </c>
      <c r="B326" t="str">
        <f t="shared" si="26"/>
        <v>Oia_09</v>
      </c>
      <c r="C326" s="9" t="s">
        <v>21</v>
      </c>
      <c r="D326" s="1">
        <v>9</v>
      </c>
      <c r="E326" s="6">
        <v>2</v>
      </c>
      <c r="F326" s="2">
        <v>0.09</v>
      </c>
      <c r="G326" s="3">
        <v>0.25</v>
      </c>
      <c r="H326" s="10">
        <f t="shared" si="27"/>
        <v>0.25</v>
      </c>
    </row>
    <row r="327" spans="1:8" x14ac:dyDescent="0.25">
      <c r="A327">
        <f t="shared" si="25"/>
        <v>36036</v>
      </c>
      <c r="B327" t="str">
        <f t="shared" si="26"/>
        <v>Oia_10</v>
      </c>
      <c r="C327" s="9" t="s">
        <v>21</v>
      </c>
      <c r="D327" s="1">
        <v>10</v>
      </c>
      <c r="E327" s="6">
        <v>2</v>
      </c>
      <c r="F327" s="2">
        <v>0.08</v>
      </c>
      <c r="G327" s="3">
        <v>0.25</v>
      </c>
      <c r="H327" s="10">
        <f t="shared" si="27"/>
        <v>0.25</v>
      </c>
    </row>
    <row r="328" spans="1:8" x14ac:dyDescent="0.25">
      <c r="A328">
        <f t="shared" si="25"/>
        <v>36036</v>
      </c>
      <c r="B328" t="str">
        <f t="shared" si="26"/>
        <v>Oia_11</v>
      </c>
      <c r="C328" s="9" t="s">
        <v>21</v>
      </c>
      <c r="D328" s="1">
        <v>11</v>
      </c>
      <c r="E328" s="6">
        <v>2.1</v>
      </c>
      <c r="F328" s="2">
        <v>0.08</v>
      </c>
      <c r="G328" s="3">
        <v>0.25</v>
      </c>
      <c r="H328" s="10">
        <f t="shared" si="27"/>
        <v>0.25</v>
      </c>
    </row>
    <row r="329" spans="1:8" x14ac:dyDescent="0.25">
      <c r="A329">
        <f t="shared" si="25"/>
        <v>36036</v>
      </c>
      <c r="B329" t="str">
        <f t="shared" si="26"/>
        <v>Oia_12</v>
      </c>
      <c r="C329" s="9" t="s">
        <v>21</v>
      </c>
      <c r="D329" s="1">
        <v>12</v>
      </c>
      <c r="E329" s="6">
        <v>2.1</v>
      </c>
      <c r="F329" s="2">
        <v>0.08</v>
      </c>
      <c r="G329" s="3">
        <v>0.25</v>
      </c>
      <c r="H329" s="10">
        <f t="shared" si="27"/>
        <v>0.25</v>
      </c>
    </row>
    <row r="330" spans="1:8" x14ac:dyDescent="0.25">
      <c r="A330">
        <f t="shared" si="25"/>
        <v>36036</v>
      </c>
      <c r="B330" t="str">
        <f t="shared" si="26"/>
        <v>Oia_13</v>
      </c>
      <c r="C330" s="9" t="s">
        <v>21</v>
      </c>
      <c r="D330" s="1">
        <v>13</v>
      </c>
      <c r="E330" s="6">
        <v>2.1</v>
      </c>
      <c r="F330" s="2">
        <v>0.08</v>
      </c>
      <c r="G330" s="3">
        <v>0.25</v>
      </c>
      <c r="H330" s="10">
        <f t="shared" si="27"/>
        <v>0.25</v>
      </c>
    </row>
    <row r="331" spans="1:8" x14ac:dyDescent="0.25">
      <c r="A331">
        <f t="shared" si="25"/>
        <v>36036</v>
      </c>
      <c r="B331" t="str">
        <f t="shared" si="26"/>
        <v>Oia_14</v>
      </c>
      <c r="C331" s="9" t="s">
        <v>21</v>
      </c>
      <c r="D331" s="1">
        <v>14</v>
      </c>
      <c r="E331" s="6">
        <v>2.1</v>
      </c>
      <c r="F331" s="2">
        <v>0.1</v>
      </c>
      <c r="G331" s="3">
        <v>0.25</v>
      </c>
      <c r="H331" s="10">
        <f t="shared" si="27"/>
        <v>0.25</v>
      </c>
    </row>
    <row r="332" spans="1:8" x14ac:dyDescent="0.25">
      <c r="A332">
        <f t="shared" si="25"/>
        <v>36036</v>
      </c>
      <c r="B332" t="str">
        <f t="shared" si="26"/>
        <v>Oia_15</v>
      </c>
      <c r="C332" s="9" t="s">
        <v>21</v>
      </c>
      <c r="D332" s="1">
        <v>15</v>
      </c>
      <c r="E332" s="6">
        <v>2.1</v>
      </c>
      <c r="F332" s="2">
        <v>0.12</v>
      </c>
      <c r="G332" s="3">
        <v>0.25</v>
      </c>
      <c r="H332" s="10">
        <f t="shared" si="27"/>
        <v>0.25</v>
      </c>
    </row>
    <row r="333" spans="1:8" x14ac:dyDescent="0.25">
      <c r="A333">
        <f t="shared" si="25"/>
        <v>36036</v>
      </c>
      <c r="B333" t="str">
        <f t="shared" si="26"/>
        <v>Oia_16</v>
      </c>
      <c r="C333" s="9" t="s">
        <v>21</v>
      </c>
      <c r="D333" s="1">
        <v>16</v>
      </c>
      <c r="E333" s="6">
        <v>2.2000000000000002</v>
      </c>
      <c r="F333" s="2">
        <v>0.16</v>
      </c>
      <c r="G333" s="3">
        <v>0.25</v>
      </c>
      <c r="H333" s="10">
        <f t="shared" si="27"/>
        <v>0.25</v>
      </c>
    </row>
    <row r="334" spans="1:8" x14ac:dyDescent="0.25">
      <c r="A334">
        <f t="shared" si="25"/>
        <v>36036</v>
      </c>
      <c r="B334" t="str">
        <f t="shared" si="26"/>
        <v>Oia_17</v>
      </c>
      <c r="C334" s="9" t="s">
        <v>21</v>
      </c>
      <c r="D334" s="1">
        <v>17</v>
      </c>
      <c r="E334" s="6">
        <v>2.2000000000000002</v>
      </c>
      <c r="F334" s="2">
        <v>0.2</v>
      </c>
      <c r="G334" s="3">
        <v>0.25</v>
      </c>
      <c r="H334" s="10">
        <f t="shared" si="27"/>
        <v>0.25</v>
      </c>
    </row>
    <row r="335" spans="1:8" x14ac:dyDescent="0.25">
      <c r="A335">
        <f t="shared" si="25"/>
        <v>36036</v>
      </c>
      <c r="B335" t="str">
        <f t="shared" si="26"/>
        <v>Oia_18</v>
      </c>
      <c r="C335" s="9" t="s">
        <v>21</v>
      </c>
      <c r="D335" s="1">
        <v>18</v>
      </c>
      <c r="E335" s="6">
        <v>2.2000000000000002</v>
      </c>
      <c r="F335" s="2">
        <v>0.26</v>
      </c>
      <c r="G335" s="3">
        <v>0.25</v>
      </c>
      <c r="H335" s="10">
        <f t="shared" si="27"/>
        <v>0.25</v>
      </c>
    </row>
    <row r="336" spans="1:8" x14ac:dyDescent="0.25">
      <c r="A336">
        <f t="shared" si="25"/>
        <v>36036</v>
      </c>
      <c r="B336" t="str">
        <f t="shared" si="26"/>
        <v>Oia_19</v>
      </c>
      <c r="C336" s="9" t="s">
        <v>21</v>
      </c>
      <c r="D336" s="1">
        <v>19</v>
      </c>
      <c r="E336" s="6">
        <v>2.2000000000000002</v>
      </c>
      <c r="F336" s="2">
        <v>0.36</v>
      </c>
      <c r="G336" s="3">
        <v>0.25</v>
      </c>
      <c r="H336" s="10">
        <f t="shared" si="27"/>
        <v>0.25</v>
      </c>
    </row>
    <row r="337" spans="1:8" x14ac:dyDescent="0.25">
      <c r="A337">
        <f t="shared" si="25"/>
        <v>36036</v>
      </c>
      <c r="B337" t="str">
        <f t="shared" si="26"/>
        <v>Oia_20</v>
      </c>
      <c r="C337" s="9" t="s">
        <v>21</v>
      </c>
      <c r="D337" s="1">
        <v>20</v>
      </c>
      <c r="E337" s="6">
        <v>2.2000000000000002</v>
      </c>
      <c r="F337" s="2">
        <v>0.45</v>
      </c>
      <c r="G337" s="3">
        <v>0.25</v>
      </c>
      <c r="H337" s="10">
        <f t="shared" si="27"/>
        <v>0.25</v>
      </c>
    </row>
    <row r="338" spans="1:8" x14ac:dyDescent="0.25">
      <c r="A338">
        <v>36042</v>
      </c>
      <c r="B338" t="str">
        <f t="shared" si="26"/>
        <v>Ponteareas_00</v>
      </c>
      <c r="C338" s="9" t="s">
        <v>22</v>
      </c>
      <c r="D338" s="1">
        <v>0</v>
      </c>
      <c r="E338" s="6">
        <v>0</v>
      </c>
      <c r="F338" s="2">
        <v>1.1666666666666667E-2</v>
      </c>
      <c r="G338" s="3">
        <v>0.25</v>
      </c>
      <c r="H338" s="10">
        <f t="shared" si="27"/>
        <v>0.25</v>
      </c>
    </row>
    <row r="339" spans="1:8" x14ac:dyDescent="0.25">
      <c r="A339">
        <f t="shared" ref="A339:A358" si="28">A338</f>
        <v>36042</v>
      </c>
      <c r="B339" t="str">
        <f t="shared" si="26"/>
        <v>Ponteareas_01</v>
      </c>
      <c r="C339" s="9" t="s">
        <v>22</v>
      </c>
      <c r="D339" s="1">
        <v>1</v>
      </c>
      <c r="E339" s="6">
        <v>2.8</v>
      </c>
      <c r="F339" s="2">
        <v>0.13</v>
      </c>
      <c r="G339" s="3">
        <v>0.25</v>
      </c>
      <c r="H339" s="10">
        <f t="shared" si="27"/>
        <v>0.25</v>
      </c>
    </row>
    <row r="340" spans="1:8" x14ac:dyDescent="0.25">
      <c r="A340">
        <f t="shared" si="28"/>
        <v>36042</v>
      </c>
      <c r="B340" t="str">
        <f t="shared" si="26"/>
        <v>Ponteareas_02</v>
      </c>
      <c r="C340" s="9" t="s">
        <v>22</v>
      </c>
      <c r="D340" s="1">
        <v>2</v>
      </c>
      <c r="E340" s="6">
        <v>2.8</v>
      </c>
      <c r="F340" s="2">
        <v>0.15</v>
      </c>
      <c r="G340" s="3">
        <v>0.25</v>
      </c>
      <c r="H340" s="10">
        <f t="shared" si="27"/>
        <v>0.25</v>
      </c>
    </row>
    <row r="341" spans="1:8" x14ac:dyDescent="0.25">
      <c r="A341">
        <f t="shared" si="28"/>
        <v>36042</v>
      </c>
      <c r="B341" t="str">
        <f t="shared" si="26"/>
        <v>Ponteareas_03</v>
      </c>
      <c r="C341" s="9" t="s">
        <v>22</v>
      </c>
      <c r="D341" s="1">
        <v>3</v>
      </c>
      <c r="E341" s="6">
        <v>2.8</v>
      </c>
      <c r="F341" s="2">
        <v>0.16</v>
      </c>
      <c r="G341" s="3">
        <v>0.25</v>
      </c>
      <c r="H341" s="10">
        <f t="shared" si="27"/>
        <v>0.25</v>
      </c>
    </row>
    <row r="342" spans="1:8" x14ac:dyDescent="0.25">
      <c r="A342">
        <f t="shared" si="28"/>
        <v>36042</v>
      </c>
      <c r="B342" t="str">
        <f t="shared" si="26"/>
        <v>Ponteareas_04</v>
      </c>
      <c r="C342" s="9" t="s">
        <v>22</v>
      </c>
      <c r="D342" s="1">
        <v>4</v>
      </c>
      <c r="E342" s="6">
        <v>2.8</v>
      </c>
      <c r="F342" s="2">
        <v>0.17</v>
      </c>
      <c r="G342" s="3">
        <v>0.25</v>
      </c>
      <c r="H342" s="10">
        <f t="shared" si="27"/>
        <v>0.25</v>
      </c>
    </row>
    <row r="343" spans="1:8" x14ac:dyDescent="0.25">
      <c r="A343">
        <f t="shared" si="28"/>
        <v>36042</v>
      </c>
      <c r="B343" t="str">
        <f t="shared" si="26"/>
        <v>Ponteareas_05</v>
      </c>
      <c r="C343" s="9" t="s">
        <v>22</v>
      </c>
      <c r="D343" s="1">
        <v>5</v>
      </c>
      <c r="E343" s="6">
        <v>2.8</v>
      </c>
      <c r="F343" s="2">
        <v>0.17</v>
      </c>
      <c r="G343" s="3">
        <v>0.25</v>
      </c>
      <c r="H343" s="10">
        <f t="shared" si="27"/>
        <v>0.25</v>
      </c>
    </row>
    <row r="344" spans="1:8" x14ac:dyDescent="0.25">
      <c r="A344">
        <f t="shared" si="28"/>
        <v>36042</v>
      </c>
      <c r="B344" t="str">
        <f t="shared" si="26"/>
        <v>Ponteareas_06</v>
      </c>
      <c r="C344" s="9" t="s">
        <v>22</v>
      </c>
      <c r="D344" s="1">
        <v>6</v>
      </c>
      <c r="E344" s="6">
        <v>2.7</v>
      </c>
      <c r="F344" s="2">
        <v>0.16</v>
      </c>
      <c r="G344" s="3">
        <v>0.24</v>
      </c>
      <c r="H344" s="10">
        <f t="shared" si="27"/>
        <v>0.24</v>
      </c>
    </row>
    <row r="345" spans="1:8" x14ac:dyDescent="0.25">
      <c r="A345">
        <f t="shared" si="28"/>
        <v>36042</v>
      </c>
      <c r="B345" t="str">
        <f t="shared" si="26"/>
        <v>Ponteareas_07</v>
      </c>
      <c r="C345" s="9" t="s">
        <v>22</v>
      </c>
      <c r="D345" s="1">
        <v>7</v>
      </c>
      <c r="E345" s="6">
        <v>2.7</v>
      </c>
      <c r="F345" s="2">
        <v>0.12</v>
      </c>
      <c r="G345" s="3">
        <v>0.24</v>
      </c>
      <c r="H345" s="10">
        <f t="shared" si="27"/>
        <v>0.24</v>
      </c>
    </row>
    <row r="346" spans="1:8" x14ac:dyDescent="0.25">
      <c r="A346">
        <f t="shared" si="28"/>
        <v>36042</v>
      </c>
      <c r="B346" t="str">
        <f t="shared" si="26"/>
        <v>Ponteareas_08</v>
      </c>
      <c r="C346" s="9" t="s">
        <v>22</v>
      </c>
      <c r="D346" s="1">
        <v>8</v>
      </c>
      <c r="E346" s="6">
        <v>2.7</v>
      </c>
      <c r="F346" s="2">
        <v>0.1</v>
      </c>
      <c r="G346" s="3">
        <v>0.24</v>
      </c>
      <c r="H346" s="10">
        <f t="shared" si="27"/>
        <v>0.24</v>
      </c>
    </row>
    <row r="347" spans="1:8" x14ac:dyDescent="0.25">
      <c r="A347">
        <f t="shared" si="28"/>
        <v>36042</v>
      </c>
      <c r="B347" t="str">
        <f t="shared" si="26"/>
        <v>Ponteareas_09</v>
      </c>
      <c r="C347" s="9" t="s">
        <v>22</v>
      </c>
      <c r="D347" s="1">
        <v>9</v>
      </c>
      <c r="E347" s="6">
        <v>2.7</v>
      </c>
      <c r="F347" s="2">
        <v>0.09</v>
      </c>
      <c r="G347" s="3">
        <v>0.24</v>
      </c>
      <c r="H347" s="10">
        <f t="shared" si="27"/>
        <v>0.24</v>
      </c>
    </row>
    <row r="348" spans="1:8" x14ac:dyDescent="0.25">
      <c r="A348">
        <f t="shared" si="28"/>
        <v>36042</v>
      </c>
      <c r="B348" t="str">
        <f t="shared" si="26"/>
        <v>Ponteareas_10</v>
      </c>
      <c r="C348" s="9" t="s">
        <v>22</v>
      </c>
      <c r="D348" s="1">
        <v>10</v>
      </c>
      <c r="E348" s="6">
        <v>2.7</v>
      </c>
      <c r="F348" s="2">
        <v>0.08</v>
      </c>
      <c r="G348" s="3">
        <v>0.24</v>
      </c>
      <c r="H348" s="10">
        <f t="shared" si="27"/>
        <v>0.24</v>
      </c>
    </row>
    <row r="349" spans="1:8" x14ac:dyDescent="0.25">
      <c r="A349">
        <f t="shared" si="28"/>
        <v>36042</v>
      </c>
      <c r="B349" t="str">
        <f t="shared" si="26"/>
        <v>Ponteareas_11</v>
      </c>
      <c r="C349" s="9" t="s">
        <v>22</v>
      </c>
      <c r="D349" s="1">
        <v>11</v>
      </c>
      <c r="E349" s="6">
        <v>2.6</v>
      </c>
      <c r="F349" s="2">
        <v>0.08</v>
      </c>
      <c r="G349" s="3">
        <v>0.23</v>
      </c>
      <c r="H349" s="10">
        <f t="shared" si="27"/>
        <v>0.23</v>
      </c>
    </row>
    <row r="350" spans="1:8" x14ac:dyDescent="0.25">
      <c r="A350">
        <f t="shared" si="28"/>
        <v>36042</v>
      </c>
      <c r="B350" t="str">
        <f t="shared" si="26"/>
        <v>Ponteareas_12</v>
      </c>
      <c r="C350" s="9" t="s">
        <v>22</v>
      </c>
      <c r="D350" s="1">
        <v>12</v>
      </c>
      <c r="E350" s="6">
        <v>2.6</v>
      </c>
      <c r="F350" s="2">
        <v>0.08</v>
      </c>
      <c r="G350" s="3">
        <v>0.23</v>
      </c>
      <c r="H350" s="10">
        <f t="shared" si="27"/>
        <v>0.23</v>
      </c>
    </row>
    <row r="351" spans="1:8" x14ac:dyDescent="0.25">
      <c r="A351">
        <f t="shared" si="28"/>
        <v>36042</v>
      </c>
      <c r="B351" t="str">
        <f t="shared" si="26"/>
        <v>Ponteareas_13</v>
      </c>
      <c r="C351" s="9" t="s">
        <v>22</v>
      </c>
      <c r="D351" s="1">
        <v>13</v>
      </c>
      <c r="E351" s="6">
        <v>2.6</v>
      </c>
      <c r="F351" s="2">
        <v>0.08</v>
      </c>
      <c r="G351" s="3">
        <v>0.23</v>
      </c>
      <c r="H351" s="10">
        <f t="shared" si="27"/>
        <v>0.23</v>
      </c>
    </row>
    <row r="352" spans="1:8" x14ac:dyDescent="0.25">
      <c r="A352">
        <f t="shared" si="28"/>
        <v>36042</v>
      </c>
      <c r="B352" t="str">
        <f t="shared" si="26"/>
        <v>Ponteareas_14</v>
      </c>
      <c r="C352" s="9" t="s">
        <v>22</v>
      </c>
      <c r="D352" s="1">
        <v>14</v>
      </c>
      <c r="E352" s="6">
        <v>2.6</v>
      </c>
      <c r="F352" s="2">
        <v>0.1</v>
      </c>
      <c r="G352" s="3">
        <v>0.23</v>
      </c>
      <c r="H352" s="10">
        <f t="shared" si="27"/>
        <v>0.23</v>
      </c>
    </row>
    <row r="353" spans="1:8" x14ac:dyDescent="0.25">
      <c r="A353">
        <f t="shared" si="28"/>
        <v>36042</v>
      </c>
      <c r="B353" t="str">
        <f t="shared" si="26"/>
        <v>Ponteareas_15</v>
      </c>
      <c r="C353" s="9" t="s">
        <v>22</v>
      </c>
      <c r="D353" s="1">
        <v>15</v>
      </c>
      <c r="E353" s="6">
        <v>2.6</v>
      </c>
      <c r="F353" s="2">
        <v>0.12</v>
      </c>
      <c r="G353" s="3">
        <v>0.23</v>
      </c>
      <c r="H353" s="10">
        <f t="shared" si="27"/>
        <v>0.23</v>
      </c>
    </row>
    <row r="354" spans="1:8" x14ac:dyDescent="0.25">
      <c r="A354">
        <f t="shared" si="28"/>
        <v>36042</v>
      </c>
      <c r="B354" t="str">
        <f t="shared" si="26"/>
        <v>Ponteareas_16</v>
      </c>
      <c r="C354" s="9" t="s">
        <v>22</v>
      </c>
      <c r="D354" s="1">
        <v>16</v>
      </c>
      <c r="E354" s="6">
        <v>2.5</v>
      </c>
      <c r="F354" s="2">
        <v>0.16</v>
      </c>
      <c r="G354" s="3">
        <v>0.22</v>
      </c>
      <c r="H354" s="10">
        <f t="shared" si="27"/>
        <v>0.22</v>
      </c>
    </row>
    <row r="355" spans="1:8" x14ac:dyDescent="0.25">
      <c r="A355">
        <f t="shared" si="28"/>
        <v>36042</v>
      </c>
      <c r="B355" t="str">
        <f t="shared" si="26"/>
        <v>Ponteareas_17</v>
      </c>
      <c r="C355" s="9" t="s">
        <v>22</v>
      </c>
      <c r="D355" s="1">
        <v>17</v>
      </c>
      <c r="E355" s="6">
        <v>2.5</v>
      </c>
      <c r="F355" s="2">
        <v>0.2</v>
      </c>
      <c r="G355" s="3">
        <v>0.22</v>
      </c>
      <c r="H355" s="10">
        <f t="shared" si="27"/>
        <v>0.22</v>
      </c>
    </row>
    <row r="356" spans="1:8" x14ac:dyDescent="0.25">
      <c r="A356">
        <f t="shared" si="28"/>
        <v>36042</v>
      </c>
      <c r="B356" t="str">
        <f t="shared" si="26"/>
        <v>Ponteareas_18</v>
      </c>
      <c r="C356" s="9" t="s">
        <v>22</v>
      </c>
      <c r="D356" s="1">
        <v>18</v>
      </c>
      <c r="E356" s="6">
        <v>2.5</v>
      </c>
      <c r="F356" s="2">
        <v>0.26</v>
      </c>
      <c r="G356" s="3">
        <v>0.22</v>
      </c>
      <c r="H356" s="10">
        <f t="shared" si="27"/>
        <v>0.22</v>
      </c>
    </row>
    <row r="357" spans="1:8" x14ac:dyDescent="0.25">
      <c r="A357">
        <f t="shared" si="28"/>
        <v>36042</v>
      </c>
      <c r="B357" t="str">
        <f t="shared" si="26"/>
        <v>Ponteareas_19</v>
      </c>
      <c r="C357" s="9" t="s">
        <v>22</v>
      </c>
      <c r="D357" s="1">
        <v>19</v>
      </c>
      <c r="E357" s="6">
        <v>2.5</v>
      </c>
      <c r="F357" s="2">
        <v>0.36</v>
      </c>
      <c r="G357" s="3">
        <v>0.22</v>
      </c>
      <c r="H357" s="10">
        <f t="shared" si="27"/>
        <v>0.22</v>
      </c>
    </row>
    <row r="358" spans="1:8" x14ac:dyDescent="0.25">
      <c r="A358">
        <f t="shared" si="28"/>
        <v>36042</v>
      </c>
      <c r="B358" t="str">
        <f t="shared" si="26"/>
        <v>Ponteareas_20</v>
      </c>
      <c r="C358" s="9" t="s">
        <v>22</v>
      </c>
      <c r="D358" s="1">
        <v>20</v>
      </c>
      <c r="E358" s="6">
        <v>2.5</v>
      </c>
      <c r="F358" s="2">
        <v>0.45</v>
      </c>
      <c r="G358" s="3">
        <v>0.22</v>
      </c>
      <c r="H358" s="10">
        <f t="shared" si="27"/>
        <v>0.22</v>
      </c>
    </row>
    <row r="359" spans="1:8" x14ac:dyDescent="0.25">
      <c r="A359">
        <v>36044</v>
      </c>
      <c r="B359" t="str">
        <f t="shared" si="26"/>
        <v>Pontecesures_00</v>
      </c>
      <c r="C359" s="9" t="s">
        <v>23</v>
      </c>
      <c r="D359" s="1">
        <v>0</v>
      </c>
      <c r="E359" s="6">
        <v>0</v>
      </c>
      <c r="F359" s="2">
        <v>1.1666666666666667E-2</v>
      </c>
      <c r="G359" s="3">
        <v>0.25</v>
      </c>
      <c r="H359" s="10">
        <f t="shared" si="27"/>
        <v>0.25</v>
      </c>
    </row>
    <row r="360" spans="1:8" x14ac:dyDescent="0.25">
      <c r="A360">
        <f t="shared" ref="A360:A379" si="29">A359</f>
        <v>36044</v>
      </c>
      <c r="B360" t="str">
        <f t="shared" si="26"/>
        <v>Pontecesures_01</v>
      </c>
      <c r="C360" s="9" t="s">
        <v>23</v>
      </c>
      <c r="D360" s="1">
        <v>1</v>
      </c>
      <c r="E360" s="6">
        <v>3.5</v>
      </c>
      <c r="F360" s="2">
        <v>0.13</v>
      </c>
      <c r="G360" s="3">
        <v>0.25</v>
      </c>
      <c r="H360" s="10">
        <f t="shared" si="27"/>
        <v>0.25</v>
      </c>
    </row>
    <row r="361" spans="1:8" x14ac:dyDescent="0.25">
      <c r="A361">
        <f t="shared" si="29"/>
        <v>36044</v>
      </c>
      <c r="B361" t="str">
        <f t="shared" si="26"/>
        <v>Pontecesures_02</v>
      </c>
      <c r="C361" s="9" t="s">
        <v>23</v>
      </c>
      <c r="D361" s="1">
        <v>2</v>
      </c>
      <c r="E361" s="6">
        <v>3.5</v>
      </c>
      <c r="F361" s="2">
        <v>0.15</v>
      </c>
      <c r="G361" s="3">
        <v>0.25</v>
      </c>
      <c r="H361" s="10">
        <f t="shared" si="27"/>
        <v>0.25</v>
      </c>
    </row>
    <row r="362" spans="1:8" x14ac:dyDescent="0.25">
      <c r="A362">
        <f t="shared" si="29"/>
        <v>36044</v>
      </c>
      <c r="B362" t="str">
        <f t="shared" si="26"/>
        <v>Pontecesures_03</v>
      </c>
      <c r="C362" s="9" t="s">
        <v>23</v>
      </c>
      <c r="D362" s="1">
        <v>3</v>
      </c>
      <c r="E362" s="6">
        <v>3.5</v>
      </c>
      <c r="F362" s="2">
        <v>0.16</v>
      </c>
      <c r="G362" s="3">
        <v>0.25</v>
      </c>
      <c r="H362" s="10">
        <f t="shared" si="27"/>
        <v>0.25</v>
      </c>
    </row>
    <row r="363" spans="1:8" x14ac:dyDescent="0.25">
      <c r="A363">
        <f t="shared" si="29"/>
        <v>36044</v>
      </c>
      <c r="B363" t="str">
        <f t="shared" si="26"/>
        <v>Pontecesures_04</v>
      </c>
      <c r="C363" s="9" t="s">
        <v>23</v>
      </c>
      <c r="D363" s="1">
        <v>4</v>
      </c>
      <c r="E363" s="6">
        <v>3.5</v>
      </c>
      <c r="F363" s="2">
        <v>0.17</v>
      </c>
      <c r="G363" s="3">
        <v>0.25</v>
      </c>
      <c r="H363" s="10">
        <f t="shared" si="27"/>
        <v>0.25</v>
      </c>
    </row>
    <row r="364" spans="1:8" x14ac:dyDescent="0.25">
      <c r="A364">
        <f t="shared" si="29"/>
        <v>36044</v>
      </c>
      <c r="B364" t="str">
        <f t="shared" si="26"/>
        <v>Pontecesures_05</v>
      </c>
      <c r="C364" s="9" t="s">
        <v>23</v>
      </c>
      <c r="D364" s="1">
        <v>5</v>
      </c>
      <c r="E364" s="6">
        <v>3.5</v>
      </c>
      <c r="F364" s="2">
        <v>0.17</v>
      </c>
      <c r="G364" s="3">
        <v>0.25</v>
      </c>
      <c r="H364" s="10">
        <f t="shared" si="27"/>
        <v>0.25</v>
      </c>
    </row>
    <row r="365" spans="1:8" x14ac:dyDescent="0.25">
      <c r="A365">
        <f t="shared" si="29"/>
        <v>36044</v>
      </c>
      <c r="B365" t="str">
        <f t="shared" si="26"/>
        <v>Pontecesures_06</v>
      </c>
      <c r="C365" s="9" t="s">
        <v>23</v>
      </c>
      <c r="D365" s="1">
        <v>6</v>
      </c>
      <c r="E365" s="6">
        <v>3</v>
      </c>
      <c r="F365" s="2">
        <v>0.16</v>
      </c>
      <c r="G365" s="3">
        <v>0.25</v>
      </c>
      <c r="H365" s="10">
        <f t="shared" si="27"/>
        <v>0.25</v>
      </c>
    </row>
    <row r="366" spans="1:8" x14ac:dyDescent="0.25">
      <c r="A366">
        <f t="shared" si="29"/>
        <v>36044</v>
      </c>
      <c r="B366" t="str">
        <f t="shared" si="26"/>
        <v>Pontecesures_07</v>
      </c>
      <c r="C366" s="9" t="s">
        <v>23</v>
      </c>
      <c r="D366" s="1">
        <v>7</v>
      </c>
      <c r="E366" s="6">
        <v>3</v>
      </c>
      <c r="F366" s="2">
        <v>0.12</v>
      </c>
      <c r="G366" s="3">
        <v>0.25</v>
      </c>
      <c r="H366" s="10">
        <f t="shared" ref="H366:H429" si="30">IF(G366=0,0.3,G366)</f>
        <v>0.25</v>
      </c>
    </row>
    <row r="367" spans="1:8" x14ac:dyDescent="0.25">
      <c r="A367">
        <f t="shared" si="29"/>
        <v>36044</v>
      </c>
      <c r="B367" t="str">
        <f t="shared" si="26"/>
        <v>Pontecesures_08</v>
      </c>
      <c r="C367" s="9" t="s">
        <v>23</v>
      </c>
      <c r="D367" s="1">
        <v>8</v>
      </c>
      <c r="E367" s="6">
        <v>3</v>
      </c>
      <c r="F367" s="2">
        <v>0.1</v>
      </c>
      <c r="G367" s="3">
        <v>0.25</v>
      </c>
      <c r="H367" s="10">
        <f t="shared" si="30"/>
        <v>0.25</v>
      </c>
    </row>
    <row r="368" spans="1:8" x14ac:dyDescent="0.25">
      <c r="A368">
        <f t="shared" si="29"/>
        <v>36044</v>
      </c>
      <c r="B368" t="str">
        <f t="shared" si="26"/>
        <v>Pontecesures_09</v>
      </c>
      <c r="C368" s="9" t="s">
        <v>23</v>
      </c>
      <c r="D368" s="1">
        <v>9</v>
      </c>
      <c r="E368" s="6">
        <v>3</v>
      </c>
      <c r="F368" s="2">
        <v>0.09</v>
      </c>
      <c r="G368" s="3">
        <v>0.25</v>
      </c>
      <c r="H368" s="10">
        <f t="shared" si="30"/>
        <v>0.25</v>
      </c>
    </row>
    <row r="369" spans="1:8" x14ac:dyDescent="0.25">
      <c r="A369">
        <f t="shared" si="29"/>
        <v>36044</v>
      </c>
      <c r="B369" t="str">
        <f t="shared" si="26"/>
        <v>Pontecesures_10</v>
      </c>
      <c r="C369" s="9" t="s">
        <v>23</v>
      </c>
      <c r="D369" s="1">
        <v>10</v>
      </c>
      <c r="E369" s="6">
        <v>3</v>
      </c>
      <c r="F369" s="2">
        <v>0.08</v>
      </c>
      <c r="G369" s="3">
        <v>0.25</v>
      </c>
      <c r="H369" s="10">
        <f t="shared" si="30"/>
        <v>0.25</v>
      </c>
    </row>
    <row r="370" spans="1:8" x14ac:dyDescent="0.25">
      <c r="A370">
        <f t="shared" si="29"/>
        <v>36044</v>
      </c>
      <c r="B370" t="str">
        <f t="shared" si="26"/>
        <v>Pontecesures_11</v>
      </c>
      <c r="C370" s="9" t="s">
        <v>23</v>
      </c>
      <c r="D370" s="1">
        <v>11</v>
      </c>
      <c r="E370" s="6">
        <v>2.7</v>
      </c>
      <c r="F370" s="2">
        <v>0.08</v>
      </c>
      <c r="G370" s="3">
        <v>0.25</v>
      </c>
      <c r="H370" s="10">
        <f t="shared" si="30"/>
        <v>0.25</v>
      </c>
    </row>
    <row r="371" spans="1:8" x14ac:dyDescent="0.25">
      <c r="A371">
        <f t="shared" si="29"/>
        <v>36044</v>
      </c>
      <c r="B371" t="str">
        <f t="shared" si="26"/>
        <v>Pontecesures_12</v>
      </c>
      <c r="C371" s="9" t="s">
        <v>23</v>
      </c>
      <c r="D371" s="1">
        <v>12</v>
      </c>
      <c r="E371" s="6">
        <v>2.7</v>
      </c>
      <c r="F371" s="2">
        <v>0.08</v>
      </c>
      <c r="G371" s="3">
        <v>0.25</v>
      </c>
      <c r="H371" s="10">
        <f t="shared" si="30"/>
        <v>0.25</v>
      </c>
    </row>
    <row r="372" spans="1:8" x14ac:dyDescent="0.25">
      <c r="A372">
        <f t="shared" si="29"/>
        <v>36044</v>
      </c>
      <c r="B372" t="str">
        <f t="shared" si="26"/>
        <v>Pontecesures_13</v>
      </c>
      <c r="C372" s="9" t="s">
        <v>23</v>
      </c>
      <c r="D372" s="1">
        <v>13</v>
      </c>
      <c r="E372" s="6">
        <v>2.7</v>
      </c>
      <c r="F372" s="2">
        <v>0.08</v>
      </c>
      <c r="G372" s="3">
        <v>0.25</v>
      </c>
      <c r="H372" s="10">
        <f t="shared" si="30"/>
        <v>0.25</v>
      </c>
    </row>
    <row r="373" spans="1:8" x14ac:dyDescent="0.25">
      <c r="A373">
        <f t="shared" si="29"/>
        <v>36044</v>
      </c>
      <c r="B373" t="str">
        <f t="shared" si="26"/>
        <v>Pontecesures_14</v>
      </c>
      <c r="C373" s="9" t="s">
        <v>23</v>
      </c>
      <c r="D373" s="1">
        <v>14</v>
      </c>
      <c r="E373" s="6">
        <v>2.7</v>
      </c>
      <c r="F373" s="2">
        <v>0.1</v>
      </c>
      <c r="G373" s="3">
        <v>0.25</v>
      </c>
      <c r="H373" s="10">
        <f t="shared" si="30"/>
        <v>0.25</v>
      </c>
    </row>
    <row r="374" spans="1:8" x14ac:dyDescent="0.25">
      <c r="A374">
        <f t="shared" si="29"/>
        <v>36044</v>
      </c>
      <c r="B374" t="str">
        <f t="shared" si="26"/>
        <v>Pontecesures_15</v>
      </c>
      <c r="C374" s="9" t="s">
        <v>23</v>
      </c>
      <c r="D374" s="1">
        <v>15</v>
      </c>
      <c r="E374" s="6">
        <v>2.7</v>
      </c>
      <c r="F374" s="2">
        <v>0.12</v>
      </c>
      <c r="G374" s="3">
        <v>0.25</v>
      </c>
      <c r="H374" s="10">
        <f t="shared" si="30"/>
        <v>0.25</v>
      </c>
    </row>
    <row r="375" spans="1:8" x14ac:dyDescent="0.25">
      <c r="A375">
        <f t="shared" si="29"/>
        <v>36044</v>
      </c>
      <c r="B375" t="str">
        <f t="shared" si="26"/>
        <v>Pontecesures_16</v>
      </c>
      <c r="C375" s="9" t="s">
        <v>23</v>
      </c>
      <c r="D375" s="1">
        <v>16</v>
      </c>
      <c r="E375" s="6">
        <v>2.4</v>
      </c>
      <c r="F375" s="2">
        <v>0.16</v>
      </c>
      <c r="G375" s="3">
        <v>0.25</v>
      </c>
      <c r="H375" s="10">
        <f t="shared" si="30"/>
        <v>0.25</v>
      </c>
    </row>
    <row r="376" spans="1:8" x14ac:dyDescent="0.25">
      <c r="A376">
        <f t="shared" si="29"/>
        <v>36044</v>
      </c>
      <c r="B376" t="str">
        <f t="shared" si="26"/>
        <v>Pontecesures_17</v>
      </c>
      <c r="C376" s="9" t="s">
        <v>23</v>
      </c>
      <c r="D376" s="1">
        <v>17</v>
      </c>
      <c r="E376" s="6">
        <v>2.4</v>
      </c>
      <c r="F376" s="2">
        <v>0.2</v>
      </c>
      <c r="G376" s="3">
        <v>0.25</v>
      </c>
      <c r="H376" s="10">
        <f t="shared" si="30"/>
        <v>0.25</v>
      </c>
    </row>
    <row r="377" spans="1:8" x14ac:dyDescent="0.25">
      <c r="A377">
        <f t="shared" si="29"/>
        <v>36044</v>
      </c>
      <c r="B377" t="str">
        <f t="shared" si="26"/>
        <v>Pontecesures_18</v>
      </c>
      <c r="C377" s="9" t="s">
        <v>23</v>
      </c>
      <c r="D377" s="1">
        <v>18</v>
      </c>
      <c r="E377" s="6">
        <v>2.4</v>
      </c>
      <c r="F377" s="2">
        <v>0.26</v>
      </c>
      <c r="G377" s="3">
        <v>0.25</v>
      </c>
      <c r="H377" s="10">
        <f t="shared" si="30"/>
        <v>0.25</v>
      </c>
    </row>
    <row r="378" spans="1:8" x14ac:dyDescent="0.25">
      <c r="A378">
        <f t="shared" si="29"/>
        <v>36044</v>
      </c>
      <c r="B378" t="str">
        <f t="shared" si="26"/>
        <v>Pontecesures_19</v>
      </c>
      <c r="C378" s="9" t="s">
        <v>23</v>
      </c>
      <c r="D378" s="1">
        <v>19</v>
      </c>
      <c r="E378" s="6">
        <v>2.4</v>
      </c>
      <c r="F378" s="2">
        <v>0.36</v>
      </c>
      <c r="G378" s="3">
        <v>0.25</v>
      </c>
      <c r="H378" s="10">
        <f t="shared" si="30"/>
        <v>0.25</v>
      </c>
    </row>
    <row r="379" spans="1:8" x14ac:dyDescent="0.25">
      <c r="A379">
        <f t="shared" si="29"/>
        <v>36044</v>
      </c>
      <c r="B379" t="str">
        <f t="shared" si="26"/>
        <v>Pontecesures_20</v>
      </c>
      <c r="C379" s="9" t="s">
        <v>23</v>
      </c>
      <c r="D379" s="1">
        <v>20</v>
      </c>
      <c r="E379" s="6">
        <v>2.4</v>
      </c>
      <c r="F379" s="2">
        <v>0.45</v>
      </c>
      <c r="G379" s="3">
        <v>0.25</v>
      </c>
      <c r="H379" s="10">
        <f t="shared" si="30"/>
        <v>0.25</v>
      </c>
    </row>
    <row r="380" spans="1:8" x14ac:dyDescent="0.25">
      <c r="A380">
        <v>36039</v>
      </c>
      <c r="B380" t="str">
        <f t="shared" si="26"/>
        <v>Porriño,O_00</v>
      </c>
      <c r="C380" s="9" t="s">
        <v>24</v>
      </c>
      <c r="D380" s="1">
        <v>0</v>
      </c>
      <c r="E380" s="6">
        <v>0</v>
      </c>
      <c r="F380" s="2">
        <v>1.1666666666666667E-2</v>
      </c>
      <c r="G380" s="3">
        <v>0.2</v>
      </c>
      <c r="H380" s="10">
        <f t="shared" si="30"/>
        <v>0.2</v>
      </c>
    </row>
    <row r="381" spans="1:8" x14ac:dyDescent="0.25">
      <c r="A381">
        <f t="shared" ref="A381:A400" si="31">A380</f>
        <v>36039</v>
      </c>
      <c r="B381" t="str">
        <f t="shared" si="26"/>
        <v>Porriño,O_01</v>
      </c>
      <c r="C381" s="9" t="s">
        <v>24</v>
      </c>
      <c r="D381" s="1">
        <v>1</v>
      </c>
      <c r="E381" s="6">
        <v>2.4</v>
      </c>
      <c r="F381" s="2">
        <v>0.13</v>
      </c>
      <c r="G381" s="3">
        <v>0.2</v>
      </c>
      <c r="H381" s="10">
        <f t="shared" si="30"/>
        <v>0.2</v>
      </c>
    </row>
    <row r="382" spans="1:8" x14ac:dyDescent="0.25">
      <c r="A382">
        <f t="shared" si="31"/>
        <v>36039</v>
      </c>
      <c r="B382" t="str">
        <f t="shared" si="26"/>
        <v>Porriño,O_02</v>
      </c>
      <c r="C382" s="9" t="s">
        <v>24</v>
      </c>
      <c r="D382" s="1">
        <v>2</v>
      </c>
      <c r="E382" s="6">
        <v>2.4</v>
      </c>
      <c r="F382" s="2">
        <v>0.15</v>
      </c>
      <c r="G382" s="3">
        <v>0.2</v>
      </c>
      <c r="H382" s="10">
        <f t="shared" si="30"/>
        <v>0.2</v>
      </c>
    </row>
    <row r="383" spans="1:8" x14ac:dyDescent="0.25">
      <c r="A383">
        <f t="shared" si="31"/>
        <v>36039</v>
      </c>
      <c r="B383" t="str">
        <f t="shared" si="26"/>
        <v>Porriño,O_03</v>
      </c>
      <c r="C383" s="9" t="s">
        <v>24</v>
      </c>
      <c r="D383" s="1">
        <v>3</v>
      </c>
      <c r="E383" s="6">
        <v>2.4</v>
      </c>
      <c r="F383" s="2">
        <v>0.16</v>
      </c>
      <c r="G383" s="3">
        <v>0.2</v>
      </c>
      <c r="H383" s="10">
        <f t="shared" si="30"/>
        <v>0.2</v>
      </c>
    </row>
    <row r="384" spans="1:8" x14ac:dyDescent="0.25">
      <c r="A384">
        <f t="shared" si="31"/>
        <v>36039</v>
      </c>
      <c r="B384" t="str">
        <f t="shared" si="26"/>
        <v>Porriño,O_04</v>
      </c>
      <c r="C384" s="9" t="s">
        <v>24</v>
      </c>
      <c r="D384" s="1">
        <v>4</v>
      </c>
      <c r="E384" s="6">
        <v>2.4</v>
      </c>
      <c r="F384" s="2">
        <v>0.17</v>
      </c>
      <c r="G384" s="3">
        <v>0.2</v>
      </c>
      <c r="H384" s="10">
        <f t="shared" si="30"/>
        <v>0.2</v>
      </c>
    </row>
    <row r="385" spans="1:8" x14ac:dyDescent="0.25">
      <c r="A385">
        <f t="shared" si="31"/>
        <v>36039</v>
      </c>
      <c r="B385" t="str">
        <f t="shared" si="26"/>
        <v>Porriño,O_05</v>
      </c>
      <c r="C385" s="9" t="s">
        <v>24</v>
      </c>
      <c r="D385" s="1">
        <v>5</v>
      </c>
      <c r="E385" s="6">
        <v>2.4</v>
      </c>
      <c r="F385" s="2">
        <v>0.17</v>
      </c>
      <c r="G385" s="3">
        <v>0.2</v>
      </c>
      <c r="H385" s="10">
        <f t="shared" si="30"/>
        <v>0.2</v>
      </c>
    </row>
    <row r="386" spans="1:8" x14ac:dyDescent="0.25">
      <c r="A386">
        <f t="shared" si="31"/>
        <v>36039</v>
      </c>
      <c r="B386" t="str">
        <f t="shared" si="26"/>
        <v>Porriño,O_06</v>
      </c>
      <c r="C386" s="9" t="s">
        <v>24</v>
      </c>
      <c r="D386" s="1">
        <v>6</v>
      </c>
      <c r="E386" s="6">
        <v>2.2000000000000002</v>
      </c>
      <c r="F386" s="2">
        <v>0.16</v>
      </c>
      <c r="G386" s="3">
        <v>0.2</v>
      </c>
      <c r="H386" s="10">
        <f t="shared" si="30"/>
        <v>0.2</v>
      </c>
    </row>
    <row r="387" spans="1:8" x14ac:dyDescent="0.25">
      <c r="A387">
        <f t="shared" si="31"/>
        <v>36039</v>
      </c>
      <c r="B387" t="str">
        <f t="shared" ref="B387:B450" si="32">SUBSTITUTE(C387," ","")&amp;"_"&amp;TEXT(D387,"00")</f>
        <v>Porriño,O_07</v>
      </c>
      <c r="C387" s="9" t="s">
        <v>24</v>
      </c>
      <c r="D387" s="1">
        <v>7</v>
      </c>
      <c r="E387" s="6">
        <v>2.2000000000000002</v>
      </c>
      <c r="F387" s="2">
        <v>0.12</v>
      </c>
      <c r="G387" s="3">
        <v>0.2</v>
      </c>
      <c r="H387" s="10">
        <f t="shared" si="30"/>
        <v>0.2</v>
      </c>
    </row>
    <row r="388" spans="1:8" x14ac:dyDescent="0.25">
      <c r="A388">
        <f t="shared" si="31"/>
        <v>36039</v>
      </c>
      <c r="B388" t="str">
        <f t="shared" si="32"/>
        <v>Porriño,O_08</v>
      </c>
      <c r="C388" s="9" t="s">
        <v>24</v>
      </c>
      <c r="D388" s="1">
        <v>8</v>
      </c>
      <c r="E388" s="6">
        <v>2.2000000000000002</v>
      </c>
      <c r="F388" s="2">
        <v>0.1</v>
      </c>
      <c r="G388" s="3">
        <v>0.2</v>
      </c>
      <c r="H388" s="10">
        <f t="shared" si="30"/>
        <v>0.2</v>
      </c>
    </row>
    <row r="389" spans="1:8" x14ac:dyDescent="0.25">
      <c r="A389">
        <f t="shared" si="31"/>
        <v>36039</v>
      </c>
      <c r="B389" t="str">
        <f t="shared" si="32"/>
        <v>Porriño,O_09</v>
      </c>
      <c r="C389" s="9" t="s">
        <v>24</v>
      </c>
      <c r="D389" s="1">
        <v>9</v>
      </c>
      <c r="E389" s="6">
        <v>2.2000000000000002</v>
      </c>
      <c r="F389" s="2">
        <v>0.09</v>
      </c>
      <c r="G389" s="3">
        <v>0.2</v>
      </c>
      <c r="H389" s="10">
        <f t="shared" si="30"/>
        <v>0.2</v>
      </c>
    </row>
    <row r="390" spans="1:8" x14ac:dyDescent="0.25">
      <c r="A390">
        <f t="shared" si="31"/>
        <v>36039</v>
      </c>
      <c r="B390" t="str">
        <f t="shared" si="32"/>
        <v>Porriño,O_10</v>
      </c>
      <c r="C390" s="9" t="s">
        <v>24</v>
      </c>
      <c r="D390" s="1">
        <v>10</v>
      </c>
      <c r="E390" s="6">
        <v>2.2000000000000002</v>
      </c>
      <c r="F390" s="2">
        <v>0.08</v>
      </c>
      <c r="G390" s="3">
        <v>0.2</v>
      </c>
      <c r="H390" s="10">
        <f t="shared" si="30"/>
        <v>0.2</v>
      </c>
    </row>
    <row r="391" spans="1:8" x14ac:dyDescent="0.25">
      <c r="A391">
        <f t="shared" si="31"/>
        <v>36039</v>
      </c>
      <c r="B391" t="str">
        <f t="shared" si="32"/>
        <v>Porriño,O_11</v>
      </c>
      <c r="C391" s="9" t="s">
        <v>24</v>
      </c>
      <c r="D391" s="1">
        <v>11</v>
      </c>
      <c r="E391" s="6">
        <v>2.2000000000000002</v>
      </c>
      <c r="F391" s="2">
        <v>0.08</v>
      </c>
      <c r="G391" s="3">
        <v>0.2</v>
      </c>
      <c r="H391" s="10">
        <f t="shared" si="30"/>
        <v>0.2</v>
      </c>
    </row>
    <row r="392" spans="1:8" x14ac:dyDescent="0.25">
      <c r="A392">
        <f t="shared" si="31"/>
        <v>36039</v>
      </c>
      <c r="B392" t="str">
        <f t="shared" si="32"/>
        <v>Porriño,O_12</v>
      </c>
      <c r="C392" s="9" t="s">
        <v>24</v>
      </c>
      <c r="D392" s="1">
        <v>12</v>
      </c>
      <c r="E392" s="6">
        <v>2.2000000000000002</v>
      </c>
      <c r="F392" s="2">
        <v>0.08</v>
      </c>
      <c r="G392" s="3">
        <v>0.2</v>
      </c>
      <c r="H392" s="10">
        <f t="shared" si="30"/>
        <v>0.2</v>
      </c>
    </row>
    <row r="393" spans="1:8" x14ac:dyDescent="0.25">
      <c r="A393">
        <f t="shared" si="31"/>
        <v>36039</v>
      </c>
      <c r="B393" t="str">
        <f t="shared" si="32"/>
        <v>Porriño,O_13</v>
      </c>
      <c r="C393" s="9" t="s">
        <v>24</v>
      </c>
      <c r="D393" s="1">
        <v>13</v>
      </c>
      <c r="E393" s="6">
        <v>2.2000000000000002</v>
      </c>
      <c r="F393" s="2">
        <v>0.08</v>
      </c>
      <c r="G393" s="3">
        <v>0.2</v>
      </c>
      <c r="H393" s="10">
        <f t="shared" si="30"/>
        <v>0.2</v>
      </c>
    </row>
    <row r="394" spans="1:8" x14ac:dyDescent="0.25">
      <c r="A394">
        <f t="shared" si="31"/>
        <v>36039</v>
      </c>
      <c r="B394" t="str">
        <f t="shared" si="32"/>
        <v>Porriño,O_14</v>
      </c>
      <c r="C394" s="9" t="s">
        <v>24</v>
      </c>
      <c r="D394" s="1">
        <v>14</v>
      </c>
      <c r="E394" s="6">
        <v>2.2000000000000002</v>
      </c>
      <c r="F394" s="2">
        <v>0.1</v>
      </c>
      <c r="G394" s="3">
        <v>0.2</v>
      </c>
      <c r="H394" s="10">
        <f t="shared" si="30"/>
        <v>0.2</v>
      </c>
    </row>
    <row r="395" spans="1:8" x14ac:dyDescent="0.25">
      <c r="A395">
        <f t="shared" si="31"/>
        <v>36039</v>
      </c>
      <c r="B395" t="str">
        <f t="shared" si="32"/>
        <v>Porriño,O_15</v>
      </c>
      <c r="C395" s="9" t="s">
        <v>24</v>
      </c>
      <c r="D395" s="1">
        <v>15</v>
      </c>
      <c r="E395" s="6">
        <v>2.2000000000000002</v>
      </c>
      <c r="F395" s="2">
        <v>0.12</v>
      </c>
      <c r="G395" s="3">
        <v>0.2</v>
      </c>
      <c r="H395" s="10">
        <f t="shared" si="30"/>
        <v>0.2</v>
      </c>
    </row>
    <row r="396" spans="1:8" x14ac:dyDescent="0.25">
      <c r="A396">
        <f t="shared" si="31"/>
        <v>36039</v>
      </c>
      <c r="B396" t="str">
        <f t="shared" si="32"/>
        <v>Porriño,O_16</v>
      </c>
      <c r="C396" s="9" t="s">
        <v>24</v>
      </c>
      <c r="D396" s="1">
        <v>16</v>
      </c>
      <c r="E396" s="6">
        <v>2.2000000000000002</v>
      </c>
      <c r="F396" s="2">
        <v>0.16</v>
      </c>
      <c r="G396" s="3">
        <v>0.2</v>
      </c>
      <c r="H396" s="10">
        <f t="shared" si="30"/>
        <v>0.2</v>
      </c>
    </row>
    <row r="397" spans="1:8" x14ac:dyDescent="0.25">
      <c r="A397">
        <f t="shared" si="31"/>
        <v>36039</v>
      </c>
      <c r="B397" t="str">
        <f t="shared" si="32"/>
        <v>Porriño,O_17</v>
      </c>
      <c r="C397" s="9" t="s">
        <v>24</v>
      </c>
      <c r="D397" s="1">
        <v>17</v>
      </c>
      <c r="E397" s="6">
        <v>2.2000000000000002</v>
      </c>
      <c r="F397" s="2">
        <v>0.2</v>
      </c>
      <c r="G397" s="3">
        <v>0.2</v>
      </c>
      <c r="H397" s="10">
        <f t="shared" si="30"/>
        <v>0.2</v>
      </c>
    </row>
    <row r="398" spans="1:8" x14ac:dyDescent="0.25">
      <c r="A398">
        <f t="shared" si="31"/>
        <v>36039</v>
      </c>
      <c r="B398" t="str">
        <f t="shared" si="32"/>
        <v>Porriño,O_18</v>
      </c>
      <c r="C398" s="9" t="s">
        <v>24</v>
      </c>
      <c r="D398" s="1">
        <v>18</v>
      </c>
      <c r="E398" s="6">
        <v>2.2000000000000002</v>
      </c>
      <c r="F398" s="2">
        <v>0.26</v>
      </c>
      <c r="G398" s="3">
        <v>0.2</v>
      </c>
      <c r="H398" s="10">
        <f t="shared" si="30"/>
        <v>0.2</v>
      </c>
    </row>
    <row r="399" spans="1:8" x14ac:dyDescent="0.25">
      <c r="A399">
        <f t="shared" si="31"/>
        <v>36039</v>
      </c>
      <c r="B399" t="str">
        <f t="shared" si="32"/>
        <v>Porriño,O_19</v>
      </c>
      <c r="C399" s="9" t="s">
        <v>24</v>
      </c>
      <c r="D399" s="1">
        <v>19</v>
      </c>
      <c r="E399" s="6">
        <v>2.2000000000000002</v>
      </c>
      <c r="F399" s="2">
        <v>0.36</v>
      </c>
      <c r="G399" s="3">
        <v>0.2</v>
      </c>
      <c r="H399" s="10">
        <f t="shared" si="30"/>
        <v>0.2</v>
      </c>
    </row>
    <row r="400" spans="1:8" x14ac:dyDescent="0.25">
      <c r="A400">
        <f t="shared" si="31"/>
        <v>36039</v>
      </c>
      <c r="B400" t="str">
        <f t="shared" si="32"/>
        <v>Porriño,O_20</v>
      </c>
      <c r="C400" s="9" t="s">
        <v>24</v>
      </c>
      <c r="D400" s="1">
        <v>20</v>
      </c>
      <c r="E400" s="6">
        <v>2.2000000000000002</v>
      </c>
      <c r="F400" s="2">
        <v>0.45</v>
      </c>
      <c r="G400" s="3">
        <v>0.2</v>
      </c>
      <c r="H400" s="10">
        <f t="shared" si="30"/>
        <v>0.2</v>
      </c>
    </row>
    <row r="401" spans="1:8" x14ac:dyDescent="0.25">
      <c r="A401">
        <v>36048</v>
      </c>
      <c r="B401" t="str">
        <f t="shared" si="32"/>
        <v>Rosal,O_00</v>
      </c>
      <c r="C401" s="9" t="s">
        <v>25</v>
      </c>
      <c r="D401" s="1">
        <v>0</v>
      </c>
      <c r="E401" s="6">
        <v>0</v>
      </c>
      <c r="F401" s="2">
        <v>1.1666666666666667E-2</v>
      </c>
      <c r="G401" s="3">
        <v>0.3</v>
      </c>
      <c r="H401" s="10">
        <f t="shared" si="30"/>
        <v>0.3</v>
      </c>
    </row>
    <row r="402" spans="1:8" x14ac:dyDescent="0.25">
      <c r="A402">
        <f t="shared" ref="A402:A421" si="33">A401</f>
        <v>36048</v>
      </c>
      <c r="B402" t="str">
        <f t="shared" si="32"/>
        <v>Rosal,O_01</v>
      </c>
      <c r="C402" s="9" t="s">
        <v>25</v>
      </c>
      <c r="D402" s="1">
        <v>1</v>
      </c>
      <c r="E402" s="6">
        <v>3.7</v>
      </c>
      <c r="F402" s="2">
        <v>0.13</v>
      </c>
      <c r="G402" s="3">
        <v>0.3</v>
      </c>
      <c r="H402" s="10">
        <f t="shared" si="30"/>
        <v>0.3</v>
      </c>
    </row>
    <row r="403" spans="1:8" x14ac:dyDescent="0.25">
      <c r="A403">
        <f t="shared" si="33"/>
        <v>36048</v>
      </c>
      <c r="B403" t="str">
        <f t="shared" si="32"/>
        <v>Rosal,O_02</v>
      </c>
      <c r="C403" s="9" t="s">
        <v>25</v>
      </c>
      <c r="D403" s="1">
        <v>2</v>
      </c>
      <c r="E403" s="6">
        <v>3.7</v>
      </c>
      <c r="F403" s="2">
        <v>0.15</v>
      </c>
      <c r="G403" s="3">
        <v>0.3</v>
      </c>
      <c r="H403" s="10">
        <f t="shared" si="30"/>
        <v>0.3</v>
      </c>
    </row>
    <row r="404" spans="1:8" x14ac:dyDescent="0.25">
      <c r="A404">
        <f t="shared" si="33"/>
        <v>36048</v>
      </c>
      <c r="B404" t="str">
        <f t="shared" si="32"/>
        <v>Rosal,O_03</v>
      </c>
      <c r="C404" s="9" t="s">
        <v>25</v>
      </c>
      <c r="D404" s="1">
        <v>3</v>
      </c>
      <c r="E404" s="6">
        <v>3.7</v>
      </c>
      <c r="F404" s="2">
        <v>0.16</v>
      </c>
      <c r="G404" s="3">
        <v>0.3</v>
      </c>
      <c r="H404" s="10">
        <f t="shared" si="30"/>
        <v>0.3</v>
      </c>
    </row>
    <row r="405" spans="1:8" x14ac:dyDescent="0.25">
      <c r="A405">
        <f t="shared" si="33"/>
        <v>36048</v>
      </c>
      <c r="B405" t="str">
        <f t="shared" si="32"/>
        <v>Rosal,O_04</v>
      </c>
      <c r="C405" s="9" t="s">
        <v>25</v>
      </c>
      <c r="D405" s="1">
        <v>4</v>
      </c>
      <c r="E405" s="6">
        <v>3.7</v>
      </c>
      <c r="F405" s="2">
        <v>0.17</v>
      </c>
      <c r="G405" s="3">
        <v>0.3</v>
      </c>
      <c r="H405" s="10">
        <f t="shared" si="30"/>
        <v>0.3</v>
      </c>
    </row>
    <row r="406" spans="1:8" x14ac:dyDescent="0.25">
      <c r="A406">
        <f t="shared" si="33"/>
        <v>36048</v>
      </c>
      <c r="B406" t="str">
        <f t="shared" si="32"/>
        <v>Rosal,O_05</v>
      </c>
      <c r="C406" s="9" t="s">
        <v>25</v>
      </c>
      <c r="D406" s="1">
        <v>5</v>
      </c>
      <c r="E406" s="6">
        <v>3.7</v>
      </c>
      <c r="F406" s="2">
        <v>0.17</v>
      </c>
      <c r="G406" s="3">
        <v>0.3</v>
      </c>
      <c r="H406" s="10">
        <f t="shared" si="30"/>
        <v>0.3</v>
      </c>
    </row>
    <row r="407" spans="1:8" x14ac:dyDescent="0.25">
      <c r="A407">
        <f t="shared" si="33"/>
        <v>36048</v>
      </c>
      <c r="B407" t="str">
        <f t="shared" si="32"/>
        <v>Rosal,O_06</v>
      </c>
      <c r="C407" s="9" t="s">
        <v>25</v>
      </c>
      <c r="D407" s="1">
        <v>6</v>
      </c>
      <c r="E407" s="6">
        <v>3.5</v>
      </c>
      <c r="F407" s="2">
        <v>0.16</v>
      </c>
      <c r="G407" s="3">
        <v>0.3</v>
      </c>
      <c r="H407" s="10">
        <f t="shared" si="30"/>
        <v>0.3</v>
      </c>
    </row>
    <row r="408" spans="1:8" x14ac:dyDescent="0.25">
      <c r="A408">
        <f t="shared" si="33"/>
        <v>36048</v>
      </c>
      <c r="B408" t="str">
        <f t="shared" si="32"/>
        <v>Rosal,O_07</v>
      </c>
      <c r="C408" s="9" t="s">
        <v>25</v>
      </c>
      <c r="D408" s="1">
        <v>7</v>
      </c>
      <c r="E408" s="6">
        <v>3.5</v>
      </c>
      <c r="F408" s="2">
        <v>0.12</v>
      </c>
      <c r="G408" s="3">
        <v>0.3</v>
      </c>
      <c r="H408" s="10">
        <f t="shared" si="30"/>
        <v>0.3</v>
      </c>
    </row>
    <row r="409" spans="1:8" x14ac:dyDescent="0.25">
      <c r="A409">
        <f t="shared" si="33"/>
        <v>36048</v>
      </c>
      <c r="B409" t="str">
        <f t="shared" si="32"/>
        <v>Rosal,O_08</v>
      </c>
      <c r="C409" s="9" t="s">
        <v>25</v>
      </c>
      <c r="D409" s="1">
        <v>8</v>
      </c>
      <c r="E409" s="6">
        <v>3.5</v>
      </c>
      <c r="F409" s="2">
        <v>0.1</v>
      </c>
      <c r="G409" s="3">
        <v>0.3</v>
      </c>
      <c r="H409" s="10">
        <f t="shared" si="30"/>
        <v>0.3</v>
      </c>
    </row>
    <row r="410" spans="1:8" x14ac:dyDescent="0.25">
      <c r="A410">
        <f t="shared" si="33"/>
        <v>36048</v>
      </c>
      <c r="B410" t="str">
        <f t="shared" si="32"/>
        <v>Rosal,O_09</v>
      </c>
      <c r="C410" s="9" t="s">
        <v>25</v>
      </c>
      <c r="D410" s="1">
        <v>9</v>
      </c>
      <c r="E410" s="6">
        <v>3.5</v>
      </c>
      <c r="F410" s="2">
        <v>0.09</v>
      </c>
      <c r="G410" s="3">
        <v>0.3</v>
      </c>
      <c r="H410" s="10">
        <f t="shared" si="30"/>
        <v>0.3</v>
      </c>
    </row>
    <row r="411" spans="1:8" x14ac:dyDescent="0.25">
      <c r="A411">
        <f t="shared" si="33"/>
        <v>36048</v>
      </c>
      <c r="B411" t="str">
        <f t="shared" si="32"/>
        <v>Rosal,O_10</v>
      </c>
      <c r="C411" s="9" t="s">
        <v>25</v>
      </c>
      <c r="D411" s="1">
        <v>10</v>
      </c>
      <c r="E411" s="6">
        <v>3.5</v>
      </c>
      <c r="F411" s="2">
        <v>0.08</v>
      </c>
      <c r="G411" s="3">
        <v>0.3</v>
      </c>
      <c r="H411" s="10">
        <f t="shared" si="30"/>
        <v>0.3</v>
      </c>
    </row>
    <row r="412" spans="1:8" x14ac:dyDescent="0.25">
      <c r="A412">
        <f t="shared" si="33"/>
        <v>36048</v>
      </c>
      <c r="B412" t="str">
        <f t="shared" si="32"/>
        <v>Rosal,O_11</v>
      </c>
      <c r="C412" s="9" t="s">
        <v>25</v>
      </c>
      <c r="D412" s="1">
        <v>11</v>
      </c>
      <c r="E412" s="6">
        <v>3.2</v>
      </c>
      <c r="F412" s="2">
        <v>0.08</v>
      </c>
      <c r="G412" s="3">
        <v>0.3</v>
      </c>
      <c r="H412" s="10">
        <f t="shared" si="30"/>
        <v>0.3</v>
      </c>
    </row>
    <row r="413" spans="1:8" x14ac:dyDescent="0.25">
      <c r="A413">
        <f t="shared" si="33"/>
        <v>36048</v>
      </c>
      <c r="B413" t="str">
        <f t="shared" si="32"/>
        <v>Rosal,O_12</v>
      </c>
      <c r="C413" s="9" t="s">
        <v>25</v>
      </c>
      <c r="D413" s="1">
        <v>12</v>
      </c>
      <c r="E413" s="6">
        <v>3.2</v>
      </c>
      <c r="F413" s="2">
        <v>0.08</v>
      </c>
      <c r="G413" s="3">
        <v>0.3</v>
      </c>
      <c r="H413" s="10">
        <f t="shared" si="30"/>
        <v>0.3</v>
      </c>
    </row>
    <row r="414" spans="1:8" x14ac:dyDescent="0.25">
      <c r="A414">
        <f t="shared" si="33"/>
        <v>36048</v>
      </c>
      <c r="B414" t="str">
        <f t="shared" si="32"/>
        <v>Rosal,O_13</v>
      </c>
      <c r="C414" s="9" t="s">
        <v>25</v>
      </c>
      <c r="D414" s="1">
        <v>13</v>
      </c>
      <c r="E414" s="6">
        <v>3.2</v>
      </c>
      <c r="F414" s="2">
        <v>0.08</v>
      </c>
      <c r="G414" s="3">
        <v>0.3</v>
      </c>
      <c r="H414" s="10">
        <f t="shared" si="30"/>
        <v>0.3</v>
      </c>
    </row>
    <row r="415" spans="1:8" x14ac:dyDescent="0.25">
      <c r="A415">
        <f t="shared" si="33"/>
        <v>36048</v>
      </c>
      <c r="B415" t="str">
        <f t="shared" si="32"/>
        <v>Rosal,O_14</v>
      </c>
      <c r="C415" s="9" t="s">
        <v>25</v>
      </c>
      <c r="D415" s="1">
        <v>14</v>
      </c>
      <c r="E415" s="6">
        <v>3.2</v>
      </c>
      <c r="F415" s="2">
        <v>0.1</v>
      </c>
      <c r="G415" s="3">
        <v>0.3</v>
      </c>
      <c r="H415" s="10">
        <f t="shared" si="30"/>
        <v>0.3</v>
      </c>
    </row>
    <row r="416" spans="1:8" x14ac:dyDescent="0.25">
      <c r="A416">
        <f t="shared" si="33"/>
        <v>36048</v>
      </c>
      <c r="B416" t="str">
        <f t="shared" si="32"/>
        <v>Rosal,O_15</v>
      </c>
      <c r="C416" s="9" t="s">
        <v>25</v>
      </c>
      <c r="D416" s="1">
        <v>15</v>
      </c>
      <c r="E416" s="6">
        <v>3.2</v>
      </c>
      <c r="F416" s="2">
        <v>0.12</v>
      </c>
      <c r="G416" s="3">
        <v>0.3</v>
      </c>
      <c r="H416" s="10">
        <f t="shared" si="30"/>
        <v>0.3</v>
      </c>
    </row>
    <row r="417" spans="1:8" x14ac:dyDescent="0.25">
      <c r="A417">
        <f t="shared" si="33"/>
        <v>36048</v>
      </c>
      <c r="B417" t="str">
        <f t="shared" si="32"/>
        <v>Rosal,O_16</v>
      </c>
      <c r="C417" s="9" t="s">
        <v>25</v>
      </c>
      <c r="D417" s="1">
        <v>16</v>
      </c>
      <c r="E417" s="6">
        <v>3</v>
      </c>
      <c r="F417" s="2">
        <v>0.16</v>
      </c>
      <c r="G417" s="3">
        <v>0.3</v>
      </c>
      <c r="H417" s="10">
        <f t="shared" si="30"/>
        <v>0.3</v>
      </c>
    </row>
    <row r="418" spans="1:8" x14ac:dyDescent="0.25">
      <c r="A418">
        <f t="shared" si="33"/>
        <v>36048</v>
      </c>
      <c r="B418" t="str">
        <f t="shared" si="32"/>
        <v>Rosal,O_17</v>
      </c>
      <c r="C418" s="9" t="s">
        <v>25</v>
      </c>
      <c r="D418" s="1">
        <v>17</v>
      </c>
      <c r="E418" s="6">
        <v>3</v>
      </c>
      <c r="F418" s="2">
        <v>0.2</v>
      </c>
      <c r="G418" s="3">
        <v>0.3</v>
      </c>
      <c r="H418" s="10">
        <f t="shared" si="30"/>
        <v>0.3</v>
      </c>
    </row>
    <row r="419" spans="1:8" x14ac:dyDescent="0.25">
      <c r="A419">
        <f t="shared" si="33"/>
        <v>36048</v>
      </c>
      <c r="B419" t="str">
        <f t="shared" si="32"/>
        <v>Rosal,O_18</v>
      </c>
      <c r="C419" s="9" t="s">
        <v>25</v>
      </c>
      <c r="D419" s="1">
        <v>18</v>
      </c>
      <c r="E419" s="6">
        <v>3</v>
      </c>
      <c r="F419" s="2">
        <v>0.26</v>
      </c>
      <c r="G419" s="3">
        <v>0.3</v>
      </c>
      <c r="H419" s="10">
        <f t="shared" si="30"/>
        <v>0.3</v>
      </c>
    </row>
    <row r="420" spans="1:8" x14ac:dyDescent="0.25">
      <c r="A420">
        <f t="shared" si="33"/>
        <v>36048</v>
      </c>
      <c r="B420" t="str">
        <f t="shared" si="32"/>
        <v>Rosal,O_19</v>
      </c>
      <c r="C420" s="9" t="s">
        <v>25</v>
      </c>
      <c r="D420" s="1">
        <v>19</v>
      </c>
      <c r="E420" s="6">
        <v>3</v>
      </c>
      <c r="F420" s="2">
        <v>0.36</v>
      </c>
      <c r="G420" s="3">
        <v>0.3</v>
      </c>
      <c r="H420" s="10">
        <f t="shared" si="30"/>
        <v>0.3</v>
      </c>
    </row>
    <row r="421" spans="1:8" x14ac:dyDescent="0.25">
      <c r="A421">
        <f t="shared" si="33"/>
        <v>36048</v>
      </c>
      <c r="B421" t="str">
        <f t="shared" si="32"/>
        <v>Rosal,O_20</v>
      </c>
      <c r="C421" s="9" t="s">
        <v>25</v>
      </c>
      <c r="D421" s="1">
        <v>20</v>
      </c>
      <c r="E421" s="6">
        <v>3</v>
      </c>
      <c r="F421" s="2">
        <v>0.45</v>
      </c>
      <c r="G421" s="3">
        <v>0.3</v>
      </c>
      <c r="H421" s="10">
        <f t="shared" si="30"/>
        <v>0.3</v>
      </c>
    </row>
    <row r="422" spans="1:8" x14ac:dyDescent="0.25">
      <c r="A422">
        <v>36049</v>
      </c>
      <c r="B422" t="str">
        <f t="shared" si="32"/>
        <v>SalcedadeCaselas_00</v>
      </c>
      <c r="C422" s="9" t="s">
        <v>26</v>
      </c>
      <c r="D422" s="1">
        <v>0</v>
      </c>
      <c r="E422" s="6">
        <v>0</v>
      </c>
      <c r="F422" s="2">
        <v>1.1666666666666667E-2</v>
      </c>
      <c r="G422" s="3">
        <v>0.22</v>
      </c>
      <c r="H422" s="10">
        <f t="shared" si="30"/>
        <v>0.22</v>
      </c>
    </row>
    <row r="423" spans="1:8" x14ac:dyDescent="0.25">
      <c r="A423">
        <f t="shared" ref="A423:A442" si="34">A422</f>
        <v>36049</v>
      </c>
      <c r="B423" t="str">
        <f t="shared" si="32"/>
        <v>SalcedadeCaselas_01</v>
      </c>
      <c r="C423" s="9" t="s">
        <v>26</v>
      </c>
      <c r="D423" s="1">
        <v>1</v>
      </c>
      <c r="E423" s="6">
        <v>2.7</v>
      </c>
      <c r="F423" s="2">
        <v>0.13</v>
      </c>
      <c r="G423" s="3">
        <v>0.22</v>
      </c>
      <c r="H423" s="10">
        <f t="shared" si="30"/>
        <v>0.22</v>
      </c>
    </row>
    <row r="424" spans="1:8" x14ac:dyDescent="0.25">
      <c r="A424">
        <f t="shared" si="34"/>
        <v>36049</v>
      </c>
      <c r="B424" t="str">
        <f t="shared" si="32"/>
        <v>SalcedadeCaselas_02</v>
      </c>
      <c r="C424" s="9" t="s">
        <v>26</v>
      </c>
      <c r="D424" s="1">
        <v>2</v>
      </c>
      <c r="E424" s="6">
        <v>2.7</v>
      </c>
      <c r="F424" s="2">
        <v>0.15</v>
      </c>
      <c r="G424" s="3">
        <v>0.22</v>
      </c>
      <c r="H424" s="10">
        <f t="shared" si="30"/>
        <v>0.22</v>
      </c>
    </row>
    <row r="425" spans="1:8" x14ac:dyDescent="0.25">
      <c r="A425">
        <f t="shared" si="34"/>
        <v>36049</v>
      </c>
      <c r="B425" t="str">
        <f t="shared" si="32"/>
        <v>SalcedadeCaselas_03</v>
      </c>
      <c r="C425" s="9" t="s">
        <v>26</v>
      </c>
      <c r="D425" s="1">
        <v>3</v>
      </c>
      <c r="E425" s="6">
        <v>2.7</v>
      </c>
      <c r="F425" s="2">
        <v>0.16</v>
      </c>
      <c r="G425" s="3">
        <v>0.22</v>
      </c>
      <c r="H425" s="10">
        <f t="shared" si="30"/>
        <v>0.22</v>
      </c>
    </row>
    <row r="426" spans="1:8" x14ac:dyDescent="0.25">
      <c r="A426">
        <f t="shared" si="34"/>
        <v>36049</v>
      </c>
      <c r="B426" t="str">
        <f t="shared" si="32"/>
        <v>SalcedadeCaselas_04</v>
      </c>
      <c r="C426" s="9" t="s">
        <v>26</v>
      </c>
      <c r="D426" s="1">
        <v>4</v>
      </c>
      <c r="E426" s="6">
        <v>2.7</v>
      </c>
      <c r="F426" s="2">
        <v>0.17</v>
      </c>
      <c r="G426" s="3">
        <v>0.22</v>
      </c>
      <c r="H426" s="10">
        <f t="shared" si="30"/>
        <v>0.22</v>
      </c>
    </row>
    <row r="427" spans="1:8" x14ac:dyDescent="0.25">
      <c r="A427">
        <f t="shared" si="34"/>
        <v>36049</v>
      </c>
      <c r="B427" t="str">
        <f t="shared" si="32"/>
        <v>SalcedadeCaselas_05</v>
      </c>
      <c r="C427" s="9" t="s">
        <v>26</v>
      </c>
      <c r="D427" s="1">
        <v>5</v>
      </c>
      <c r="E427" s="6">
        <v>2.7</v>
      </c>
      <c r="F427" s="2">
        <v>0.17</v>
      </c>
      <c r="G427" s="3">
        <v>0.22</v>
      </c>
      <c r="H427" s="10">
        <f t="shared" si="30"/>
        <v>0.22</v>
      </c>
    </row>
    <row r="428" spans="1:8" x14ac:dyDescent="0.25">
      <c r="A428">
        <f t="shared" si="34"/>
        <v>36049</v>
      </c>
      <c r="B428" t="str">
        <f t="shared" si="32"/>
        <v>SalcedadeCaselas_06</v>
      </c>
      <c r="C428" s="9" t="s">
        <v>26</v>
      </c>
      <c r="D428" s="1">
        <v>6</v>
      </c>
      <c r="E428" s="6">
        <v>2.5</v>
      </c>
      <c r="F428" s="2">
        <v>0.16</v>
      </c>
      <c r="G428" s="3">
        <v>0.22</v>
      </c>
      <c r="H428" s="10">
        <f t="shared" si="30"/>
        <v>0.22</v>
      </c>
    </row>
    <row r="429" spans="1:8" x14ac:dyDescent="0.25">
      <c r="A429">
        <f t="shared" si="34"/>
        <v>36049</v>
      </c>
      <c r="B429" t="str">
        <f t="shared" si="32"/>
        <v>SalcedadeCaselas_07</v>
      </c>
      <c r="C429" s="9" t="s">
        <v>26</v>
      </c>
      <c r="D429" s="1">
        <v>7</v>
      </c>
      <c r="E429" s="6">
        <v>2.5</v>
      </c>
      <c r="F429" s="2">
        <v>0.12</v>
      </c>
      <c r="G429" s="3">
        <v>0.22</v>
      </c>
      <c r="H429" s="10">
        <f t="shared" si="30"/>
        <v>0.22</v>
      </c>
    </row>
    <row r="430" spans="1:8" x14ac:dyDescent="0.25">
      <c r="A430">
        <f t="shared" si="34"/>
        <v>36049</v>
      </c>
      <c r="B430" t="str">
        <f t="shared" si="32"/>
        <v>SalcedadeCaselas_08</v>
      </c>
      <c r="C430" s="9" t="s">
        <v>26</v>
      </c>
      <c r="D430" s="1">
        <v>8</v>
      </c>
      <c r="E430" s="6">
        <v>2.5</v>
      </c>
      <c r="F430" s="2">
        <v>0.1</v>
      </c>
      <c r="G430" s="3">
        <v>0.22</v>
      </c>
      <c r="H430" s="10">
        <f t="shared" ref="H430:H493" si="35">IF(G430=0,0.3,G430)</f>
        <v>0.22</v>
      </c>
    </row>
    <row r="431" spans="1:8" x14ac:dyDescent="0.25">
      <c r="A431">
        <f t="shared" si="34"/>
        <v>36049</v>
      </c>
      <c r="B431" t="str">
        <f t="shared" si="32"/>
        <v>SalcedadeCaselas_09</v>
      </c>
      <c r="C431" s="9" t="s">
        <v>26</v>
      </c>
      <c r="D431" s="1">
        <v>9</v>
      </c>
      <c r="E431" s="6">
        <v>2.5</v>
      </c>
      <c r="F431" s="2">
        <v>0.09</v>
      </c>
      <c r="G431" s="3">
        <v>0.22</v>
      </c>
      <c r="H431" s="10">
        <f t="shared" si="35"/>
        <v>0.22</v>
      </c>
    </row>
    <row r="432" spans="1:8" x14ac:dyDescent="0.25">
      <c r="A432">
        <f t="shared" si="34"/>
        <v>36049</v>
      </c>
      <c r="B432" t="str">
        <f t="shared" si="32"/>
        <v>SalcedadeCaselas_10</v>
      </c>
      <c r="C432" s="9" t="s">
        <v>26</v>
      </c>
      <c r="D432" s="1">
        <v>10</v>
      </c>
      <c r="E432" s="6">
        <v>2.5</v>
      </c>
      <c r="F432" s="2">
        <v>0.08</v>
      </c>
      <c r="G432" s="3">
        <v>0.22</v>
      </c>
      <c r="H432" s="10">
        <f t="shared" si="35"/>
        <v>0.22</v>
      </c>
    </row>
    <row r="433" spans="1:8" x14ac:dyDescent="0.25">
      <c r="A433">
        <f t="shared" si="34"/>
        <v>36049</v>
      </c>
      <c r="B433" t="str">
        <f t="shared" si="32"/>
        <v>SalcedadeCaselas_11</v>
      </c>
      <c r="C433" s="9" t="s">
        <v>26</v>
      </c>
      <c r="D433" s="1">
        <v>11</v>
      </c>
      <c r="E433" s="6">
        <v>2.2999999999999998</v>
      </c>
      <c r="F433" s="2">
        <v>0.08</v>
      </c>
      <c r="G433" s="3">
        <v>0.22</v>
      </c>
      <c r="H433" s="10">
        <f t="shared" si="35"/>
        <v>0.22</v>
      </c>
    </row>
    <row r="434" spans="1:8" x14ac:dyDescent="0.25">
      <c r="A434">
        <f t="shared" si="34"/>
        <v>36049</v>
      </c>
      <c r="B434" t="str">
        <f t="shared" si="32"/>
        <v>SalcedadeCaselas_12</v>
      </c>
      <c r="C434" s="9" t="s">
        <v>26</v>
      </c>
      <c r="D434" s="1">
        <v>12</v>
      </c>
      <c r="E434" s="6">
        <v>2.2999999999999998</v>
      </c>
      <c r="F434" s="2">
        <v>0.08</v>
      </c>
      <c r="G434" s="3">
        <v>0.22</v>
      </c>
      <c r="H434" s="10">
        <f t="shared" si="35"/>
        <v>0.22</v>
      </c>
    </row>
    <row r="435" spans="1:8" x14ac:dyDescent="0.25">
      <c r="A435">
        <f t="shared" si="34"/>
        <v>36049</v>
      </c>
      <c r="B435" t="str">
        <f t="shared" si="32"/>
        <v>SalcedadeCaselas_13</v>
      </c>
      <c r="C435" s="9" t="s">
        <v>26</v>
      </c>
      <c r="D435" s="1">
        <v>13</v>
      </c>
      <c r="E435" s="6">
        <v>2.2999999999999998</v>
      </c>
      <c r="F435" s="2">
        <v>0.08</v>
      </c>
      <c r="G435" s="3">
        <v>0.22</v>
      </c>
      <c r="H435" s="10">
        <f t="shared" si="35"/>
        <v>0.22</v>
      </c>
    </row>
    <row r="436" spans="1:8" x14ac:dyDescent="0.25">
      <c r="A436">
        <f t="shared" si="34"/>
        <v>36049</v>
      </c>
      <c r="B436" t="str">
        <f t="shared" si="32"/>
        <v>SalcedadeCaselas_14</v>
      </c>
      <c r="C436" s="9" t="s">
        <v>26</v>
      </c>
      <c r="D436" s="1">
        <v>14</v>
      </c>
      <c r="E436" s="6">
        <v>2.2999999999999998</v>
      </c>
      <c r="F436" s="2">
        <v>0.1</v>
      </c>
      <c r="G436" s="3">
        <v>0.22</v>
      </c>
      <c r="H436" s="10">
        <f t="shared" si="35"/>
        <v>0.22</v>
      </c>
    </row>
    <row r="437" spans="1:8" x14ac:dyDescent="0.25">
      <c r="A437">
        <f t="shared" si="34"/>
        <v>36049</v>
      </c>
      <c r="B437" t="str">
        <f t="shared" si="32"/>
        <v>SalcedadeCaselas_15</v>
      </c>
      <c r="C437" s="9" t="s">
        <v>26</v>
      </c>
      <c r="D437" s="1">
        <v>15</v>
      </c>
      <c r="E437" s="6">
        <v>2.2999999999999998</v>
      </c>
      <c r="F437" s="2">
        <v>0.12</v>
      </c>
      <c r="G437" s="3">
        <v>0.22</v>
      </c>
      <c r="H437" s="10">
        <f t="shared" si="35"/>
        <v>0.22</v>
      </c>
    </row>
    <row r="438" spans="1:8" x14ac:dyDescent="0.25">
      <c r="A438">
        <f t="shared" si="34"/>
        <v>36049</v>
      </c>
      <c r="B438" t="str">
        <f t="shared" si="32"/>
        <v>SalcedadeCaselas_16</v>
      </c>
      <c r="C438" s="9" t="s">
        <v>26</v>
      </c>
      <c r="D438" s="1">
        <v>16</v>
      </c>
      <c r="E438" s="6">
        <v>2</v>
      </c>
      <c r="F438" s="2">
        <v>0.16</v>
      </c>
      <c r="G438" s="3">
        <v>0.22</v>
      </c>
      <c r="H438" s="10">
        <f t="shared" si="35"/>
        <v>0.22</v>
      </c>
    </row>
    <row r="439" spans="1:8" x14ac:dyDescent="0.25">
      <c r="A439">
        <f t="shared" si="34"/>
        <v>36049</v>
      </c>
      <c r="B439" t="str">
        <f t="shared" si="32"/>
        <v>SalcedadeCaselas_17</v>
      </c>
      <c r="C439" s="9" t="s">
        <v>26</v>
      </c>
      <c r="D439" s="1">
        <v>17</v>
      </c>
      <c r="E439" s="6">
        <v>2</v>
      </c>
      <c r="F439" s="2">
        <v>0.2</v>
      </c>
      <c r="G439" s="3">
        <v>0.22</v>
      </c>
      <c r="H439" s="10">
        <f t="shared" si="35"/>
        <v>0.22</v>
      </c>
    </row>
    <row r="440" spans="1:8" x14ac:dyDescent="0.25">
      <c r="A440">
        <f t="shared" si="34"/>
        <v>36049</v>
      </c>
      <c r="B440" t="str">
        <f t="shared" si="32"/>
        <v>SalcedadeCaselas_18</v>
      </c>
      <c r="C440" s="9" t="s">
        <v>26</v>
      </c>
      <c r="D440" s="1">
        <v>18</v>
      </c>
      <c r="E440" s="6">
        <v>2</v>
      </c>
      <c r="F440" s="2">
        <v>0.26</v>
      </c>
      <c r="G440" s="3">
        <v>0.22</v>
      </c>
      <c r="H440" s="10">
        <f t="shared" si="35"/>
        <v>0.22</v>
      </c>
    </row>
    <row r="441" spans="1:8" x14ac:dyDescent="0.25">
      <c r="A441">
        <f t="shared" si="34"/>
        <v>36049</v>
      </c>
      <c r="B441" t="str">
        <f t="shared" si="32"/>
        <v>SalcedadeCaselas_19</v>
      </c>
      <c r="C441" s="9" t="s">
        <v>26</v>
      </c>
      <c r="D441" s="1">
        <v>19</v>
      </c>
      <c r="E441" s="6">
        <v>2</v>
      </c>
      <c r="F441" s="2">
        <v>0.36</v>
      </c>
      <c r="G441" s="3">
        <v>0.22</v>
      </c>
      <c r="H441" s="10">
        <f t="shared" si="35"/>
        <v>0.22</v>
      </c>
    </row>
    <row r="442" spans="1:8" x14ac:dyDescent="0.25">
      <c r="A442">
        <f t="shared" si="34"/>
        <v>36049</v>
      </c>
      <c r="B442" t="str">
        <f t="shared" si="32"/>
        <v>SalcedadeCaselas_20</v>
      </c>
      <c r="C442" s="9" t="s">
        <v>26</v>
      </c>
      <c r="D442" s="1">
        <v>20</v>
      </c>
      <c r="E442" s="6">
        <v>2</v>
      </c>
      <c r="F442" s="2">
        <v>0.45</v>
      </c>
      <c r="G442" s="3">
        <v>0.22</v>
      </c>
      <c r="H442" s="10">
        <f t="shared" si="35"/>
        <v>0.22</v>
      </c>
    </row>
    <row r="443" spans="1:8" x14ac:dyDescent="0.25">
      <c r="A443">
        <v>36050</v>
      </c>
      <c r="B443" t="str">
        <f t="shared" si="32"/>
        <v>SalvaterradeMiño_00</v>
      </c>
      <c r="C443" s="9" t="s">
        <v>27</v>
      </c>
      <c r="D443" s="1">
        <v>0</v>
      </c>
      <c r="E443" s="6">
        <v>0</v>
      </c>
      <c r="F443" s="2">
        <v>1.1666666666666667E-2</v>
      </c>
      <c r="G443" s="3">
        <v>0.22</v>
      </c>
      <c r="H443" s="10">
        <f t="shared" si="35"/>
        <v>0.22</v>
      </c>
    </row>
    <row r="444" spans="1:8" x14ac:dyDescent="0.25">
      <c r="A444">
        <f t="shared" ref="A444:A463" si="36">A443</f>
        <v>36050</v>
      </c>
      <c r="B444" t="str">
        <f t="shared" si="32"/>
        <v>SalvaterradeMiño_01</v>
      </c>
      <c r="C444" s="9" t="s">
        <v>27</v>
      </c>
      <c r="D444" s="1">
        <v>1</v>
      </c>
      <c r="E444" s="6">
        <v>2.7</v>
      </c>
      <c r="F444" s="2">
        <v>0.13</v>
      </c>
      <c r="G444" s="3">
        <v>0.22</v>
      </c>
      <c r="H444" s="10">
        <f t="shared" si="35"/>
        <v>0.22</v>
      </c>
    </row>
    <row r="445" spans="1:8" x14ac:dyDescent="0.25">
      <c r="A445">
        <f t="shared" si="36"/>
        <v>36050</v>
      </c>
      <c r="B445" t="str">
        <f t="shared" si="32"/>
        <v>SalvaterradeMiño_02</v>
      </c>
      <c r="C445" s="9" t="s">
        <v>27</v>
      </c>
      <c r="D445" s="1">
        <v>2</v>
      </c>
      <c r="E445" s="6">
        <v>2.7</v>
      </c>
      <c r="F445" s="2">
        <v>0.15</v>
      </c>
      <c r="G445" s="3">
        <v>0.22</v>
      </c>
      <c r="H445" s="10">
        <f t="shared" si="35"/>
        <v>0.22</v>
      </c>
    </row>
    <row r="446" spans="1:8" x14ac:dyDescent="0.25">
      <c r="A446">
        <f t="shared" si="36"/>
        <v>36050</v>
      </c>
      <c r="B446" t="str">
        <f t="shared" si="32"/>
        <v>SalvaterradeMiño_03</v>
      </c>
      <c r="C446" s="9" t="s">
        <v>27</v>
      </c>
      <c r="D446" s="1">
        <v>3</v>
      </c>
      <c r="E446" s="6">
        <v>2.7</v>
      </c>
      <c r="F446" s="2">
        <v>0.16</v>
      </c>
      <c r="G446" s="3">
        <v>0.22</v>
      </c>
      <c r="H446" s="10">
        <f t="shared" si="35"/>
        <v>0.22</v>
      </c>
    </row>
    <row r="447" spans="1:8" x14ac:dyDescent="0.25">
      <c r="A447">
        <f t="shared" si="36"/>
        <v>36050</v>
      </c>
      <c r="B447" t="str">
        <f t="shared" si="32"/>
        <v>SalvaterradeMiño_04</v>
      </c>
      <c r="C447" s="9" t="s">
        <v>27</v>
      </c>
      <c r="D447" s="1">
        <v>4</v>
      </c>
      <c r="E447" s="6">
        <v>2.7</v>
      </c>
      <c r="F447" s="2">
        <v>0.17</v>
      </c>
      <c r="G447" s="3">
        <v>0.22</v>
      </c>
      <c r="H447" s="10">
        <f t="shared" si="35"/>
        <v>0.22</v>
      </c>
    </row>
    <row r="448" spans="1:8" x14ac:dyDescent="0.25">
      <c r="A448">
        <f t="shared" si="36"/>
        <v>36050</v>
      </c>
      <c r="B448" t="str">
        <f t="shared" si="32"/>
        <v>SalvaterradeMiño_05</v>
      </c>
      <c r="C448" s="9" t="s">
        <v>27</v>
      </c>
      <c r="D448" s="1">
        <v>5</v>
      </c>
      <c r="E448" s="6">
        <v>2.7</v>
      </c>
      <c r="F448" s="2">
        <v>0.17</v>
      </c>
      <c r="G448" s="3">
        <v>0.22</v>
      </c>
      <c r="H448" s="10">
        <f t="shared" si="35"/>
        <v>0.22</v>
      </c>
    </row>
    <row r="449" spans="1:8" x14ac:dyDescent="0.25">
      <c r="A449">
        <f t="shared" si="36"/>
        <v>36050</v>
      </c>
      <c r="B449" t="str">
        <f t="shared" si="32"/>
        <v>SalvaterradeMiño_06</v>
      </c>
      <c r="C449" s="9" t="s">
        <v>27</v>
      </c>
      <c r="D449" s="1">
        <v>6</v>
      </c>
      <c r="E449" s="6">
        <v>2.5</v>
      </c>
      <c r="F449" s="2">
        <v>0.16</v>
      </c>
      <c r="G449" s="3">
        <v>0.22</v>
      </c>
      <c r="H449" s="10">
        <f t="shared" si="35"/>
        <v>0.22</v>
      </c>
    </row>
    <row r="450" spans="1:8" x14ac:dyDescent="0.25">
      <c r="A450">
        <f t="shared" si="36"/>
        <v>36050</v>
      </c>
      <c r="B450" t="str">
        <f t="shared" si="32"/>
        <v>SalvaterradeMiño_07</v>
      </c>
      <c r="C450" s="9" t="s">
        <v>27</v>
      </c>
      <c r="D450" s="1">
        <v>7</v>
      </c>
      <c r="E450" s="6">
        <v>2.5</v>
      </c>
      <c r="F450" s="2">
        <v>0.12</v>
      </c>
      <c r="G450" s="3">
        <v>0.22</v>
      </c>
      <c r="H450" s="10">
        <f t="shared" si="35"/>
        <v>0.22</v>
      </c>
    </row>
    <row r="451" spans="1:8" x14ac:dyDescent="0.25">
      <c r="A451">
        <f t="shared" si="36"/>
        <v>36050</v>
      </c>
      <c r="B451" t="str">
        <f t="shared" ref="B451:B514" si="37">SUBSTITUTE(C451," ","")&amp;"_"&amp;TEXT(D451,"00")</f>
        <v>SalvaterradeMiño_08</v>
      </c>
      <c r="C451" s="9" t="s">
        <v>27</v>
      </c>
      <c r="D451" s="1">
        <v>8</v>
      </c>
      <c r="E451" s="6">
        <v>2.5</v>
      </c>
      <c r="F451" s="2">
        <v>0.1</v>
      </c>
      <c r="G451" s="3">
        <v>0.22</v>
      </c>
      <c r="H451" s="10">
        <f t="shared" si="35"/>
        <v>0.22</v>
      </c>
    </row>
    <row r="452" spans="1:8" x14ac:dyDescent="0.25">
      <c r="A452">
        <f t="shared" si="36"/>
        <v>36050</v>
      </c>
      <c r="B452" t="str">
        <f t="shared" si="37"/>
        <v>SalvaterradeMiño_09</v>
      </c>
      <c r="C452" s="9" t="s">
        <v>27</v>
      </c>
      <c r="D452" s="1">
        <v>9</v>
      </c>
      <c r="E452" s="6">
        <v>2.5</v>
      </c>
      <c r="F452" s="2">
        <v>0.09</v>
      </c>
      <c r="G452" s="3">
        <v>0.22</v>
      </c>
      <c r="H452" s="10">
        <f t="shared" si="35"/>
        <v>0.22</v>
      </c>
    </row>
    <row r="453" spans="1:8" x14ac:dyDescent="0.25">
      <c r="A453">
        <f t="shared" si="36"/>
        <v>36050</v>
      </c>
      <c r="B453" t="str">
        <f t="shared" si="37"/>
        <v>SalvaterradeMiño_10</v>
      </c>
      <c r="C453" s="9" t="s">
        <v>27</v>
      </c>
      <c r="D453" s="1">
        <v>10</v>
      </c>
      <c r="E453" s="6">
        <v>2.5</v>
      </c>
      <c r="F453" s="2">
        <v>0.08</v>
      </c>
      <c r="G453" s="3">
        <v>0.22</v>
      </c>
      <c r="H453" s="10">
        <f t="shared" si="35"/>
        <v>0.22</v>
      </c>
    </row>
    <row r="454" spans="1:8" x14ac:dyDescent="0.25">
      <c r="A454">
        <f t="shared" si="36"/>
        <v>36050</v>
      </c>
      <c r="B454" t="str">
        <f t="shared" si="37"/>
        <v>SalvaterradeMiño_11</v>
      </c>
      <c r="C454" s="9" t="s">
        <v>27</v>
      </c>
      <c r="D454" s="1">
        <v>11</v>
      </c>
      <c r="E454" s="6">
        <v>2.2999999999999998</v>
      </c>
      <c r="F454" s="2">
        <v>0.08</v>
      </c>
      <c r="G454" s="3">
        <v>0.22</v>
      </c>
      <c r="H454" s="10">
        <f t="shared" si="35"/>
        <v>0.22</v>
      </c>
    </row>
    <row r="455" spans="1:8" x14ac:dyDescent="0.25">
      <c r="A455">
        <f t="shared" si="36"/>
        <v>36050</v>
      </c>
      <c r="B455" t="str">
        <f t="shared" si="37"/>
        <v>SalvaterradeMiño_12</v>
      </c>
      <c r="C455" s="9" t="s">
        <v>27</v>
      </c>
      <c r="D455" s="1">
        <v>12</v>
      </c>
      <c r="E455" s="6">
        <v>2.2999999999999998</v>
      </c>
      <c r="F455" s="2">
        <v>0.08</v>
      </c>
      <c r="G455" s="3">
        <v>0.22</v>
      </c>
      <c r="H455" s="10">
        <f t="shared" si="35"/>
        <v>0.22</v>
      </c>
    </row>
    <row r="456" spans="1:8" x14ac:dyDescent="0.25">
      <c r="A456">
        <f t="shared" si="36"/>
        <v>36050</v>
      </c>
      <c r="B456" t="str">
        <f t="shared" si="37"/>
        <v>SalvaterradeMiño_13</v>
      </c>
      <c r="C456" s="9" t="s">
        <v>27</v>
      </c>
      <c r="D456" s="1">
        <v>13</v>
      </c>
      <c r="E456" s="6">
        <v>2.2999999999999998</v>
      </c>
      <c r="F456" s="2">
        <v>0.08</v>
      </c>
      <c r="G456" s="3">
        <v>0.22</v>
      </c>
      <c r="H456" s="10">
        <f t="shared" si="35"/>
        <v>0.22</v>
      </c>
    </row>
    <row r="457" spans="1:8" x14ac:dyDescent="0.25">
      <c r="A457">
        <f t="shared" si="36"/>
        <v>36050</v>
      </c>
      <c r="B457" t="str">
        <f t="shared" si="37"/>
        <v>SalvaterradeMiño_14</v>
      </c>
      <c r="C457" s="9" t="s">
        <v>27</v>
      </c>
      <c r="D457" s="1">
        <v>14</v>
      </c>
      <c r="E457" s="6">
        <v>2.2999999999999998</v>
      </c>
      <c r="F457" s="2">
        <v>0.1</v>
      </c>
      <c r="G457" s="3">
        <v>0.22</v>
      </c>
      <c r="H457" s="10">
        <f t="shared" si="35"/>
        <v>0.22</v>
      </c>
    </row>
    <row r="458" spans="1:8" x14ac:dyDescent="0.25">
      <c r="A458">
        <f t="shared" si="36"/>
        <v>36050</v>
      </c>
      <c r="B458" t="str">
        <f t="shared" si="37"/>
        <v>SalvaterradeMiño_15</v>
      </c>
      <c r="C458" s="9" t="s">
        <v>27</v>
      </c>
      <c r="D458" s="1">
        <v>15</v>
      </c>
      <c r="E458" s="6">
        <v>2.2999999999999998</v>
      </c>
      <c r="F458" s="2">
        <v>0.12</v>
      </c>
      <c r="G458" s="3">
        <v>0.22</v>
      </c>
      <c r="H458" s="10">
        <f t="shared" si="35"/>
        <v>0.22</v>
      </c>
    </row>
    <row r="459" spans="1:8" x14ac:dyDescent="0.25">
      <c r="A459">
        <f t="shared" si="36"/>
        <v>36050</v>
      </c>
      <c r="B459" t="str">
        <f t="shared" si="37"/>
        <v>SalvaterradeMiño_16</v>
      </c>
      <c r="C459" s="9" t="s">
        <v>27</v>
      </c>
      <c r="D459" s="1">
        <v>16</v>
      </c>
      <c r="E459" s="6">
        <v>2</v>
      </c>
      <c r="F459" s="2">
        <v>0.16</v>
      </c>
      <c r="G459" s="3">
        <v>0.22</v>
      </c>
      <c r="H459" s="10">
        <f t="shared" si="35"/>
        <v>0.22</v>
      </c>
    </row>
    <row r="460" spans="1:8" x14ac:dyDescent="0.25">
      <c r="A460">
        <f t="shared" si="36"/>
        <v>36050</v>
      </c>
      <c r="B460" t="str">
        <f t="shared" si="37"/>
        <v>SalvaterradeMiño_17</v>
      </c>
      <c r="C460" s="9" t="s">
        <v>27</v>
      </c>
      <c r="D460" s="1">
        <v>17</v>
      </c>
      <c r="E460" s="6">
        <v>2</v>
      </c>
      <c r="F460" s="2">
        <v>0.2</v>
      </c>
      <c r="G460" s="3">
        <v>0.22</v>
      </c>
      <c r="H460" s="10">
        <f t="shared" si="35"/>
        <v>0.22</v>
      </c>
    </row>
    <row r="461" spans="1:8" x14ac:dyDescent="0.25">
      <c r="A461">
        <f t="shared" si="36"/>
        <v>36050</v>
      </c>
      <c r="B461" t="str">
        <f t="shared" si="37"/>
        <v>SalvaterradeMiño_18</v>
      </c>
      <c r="C461" s="9" t="s">
        <v>27</v>
      </c>
      <c r="D461" s="1">
        <v>18</v>
      </c>
      <c r="E461" s="6">
        <v>2</v>
      </c>
      <c r="F461" s="2">
        <v>0.26</v>
      </c>
      <c r="G461" s="3">
        <v>0.22</v>
      </c>
      <c r="H461" s="10">
        <f t="shared" si="35"/>
        <v>0.22</v>
      </c>
    </row>
    <row r="462" spans="1:8" x14ac:dyDescent="0.25">
      <c r="A462">
        <f t="shared" si="36"/>
        <v>36050</v>
      </c>
      <c r="B462" t="str">
        <f t="shared" si="37"/>
        <v>SalvaterradeMiño_19</v>
      </c>
      <c r="C462" s="9" t="s">
        <v>27</v>
      </c>
      <c r="D462" s="1">
        <v>19</v>
      </c>
      <c r="E462" s="6">
        <v>2</v>
      </c>
      <c r="F462" s="2">
        <v>0.36</v>
      </c>
      <c r="G462" s="3">
        <v>0.22</v>
      </c>
      <c r="H462" s="10">
        <f t="shared" si="35"/>
        <v>0.22</v>
      </c>
    </row>
    <row r="463" spans="1:8" x14ac:dyDescent="0.25">
      <c r="A463">
        <f t="shared" si="36"/>
        <v>36050</v>
      </c>
      <c r="B463" t="str">
        <f t="shared" si="37"/>
        <v>SalvaterradeMiño_20</v>
      </c>
      <c r="C463" s="9" t="s">
        <v>27</v>
      </c>
      <c r="D463" s="1">
        <v>20</v>
      </c>
      <c r="E463" s="6">
        <v>2</v>
      </c>
      <c r="F463" s="2">
        <v>0.45</v>
      </c>
      <c r="G463" s="3">
        <v>0.22</v>
      </c>
      <c r="H463" s="10">
        <f t="shared" si="35"/>
        <v>0.22</v>
      </c>
    </row>
    <row r="464" spans="1:8" x14ac:dyDescent="0.25">
      <c r="A464">
        <v>36052</v>
      </c>
      <c r="B464" t="str">
        <f t="shared" si="37"/>
        <v>Silleda_00</v>
      </c>
      <c r="C464" s="11" t="s">
        <v>28</v>
      </c>
      <c r="D464" s="1">
        <v>0</v>
      </c>
      <c r="E464" s="6">
        <v>0</v>
      </c>
      <c r="F464" s="2">
        <v>1.1666666666666667E-2</v>
      </c>
      <c r="G464" s="3">
        <v>0.17</v>
      </c>
      <c r="H464" s="10">
        <f t="shared" si="35"/>
        <v>0.17</v>
      </c>
    </row>
    <row r="465" spans="1:8" x14ac:dyDescent="0.25">
      <c r="A465">
        <f t="shared" ref="A465:A484" si="38">A464</f>
        <v>36052</v>
      </c>
      <c r="B465" t="str">
        <f t="shared" si="37"/>
        <v>Silleda_01</v>
      </c>
      <c r="C465" s="11" t="s">
        <v>28</v>
      </c>
      <c r="D465" s="1">
        <v>1</v>
      </c>
      <c r="E465" s="6">
        <v>2</v>
      </c>
      <c r="F465" s="2">
        <v>0.13</v>
      </c>
      <c r="G465" s="3">
        <v>0.17</v>
      </c>
      <c r="H465" s="10">
        <f t="shared" si="35"/>
        <v>0.17</v>
      </c>
    </row>
    <row r="466" spans="1:8" x14ac:dyDescent="0.25">
      <c r="A466">
        <f t="shared" si="38"/>
        <v>36052</v>
      </c>
      <c r="B466" t="str">
        <f t="shared" si="37"/>
        <v>Silleda_02</v>
      </c>
      <c r="C466" s="11" t="s">
        <v>28</v>
      </c>
      <c r="D466" s="1">
        <v>2</v>
      </c>
      <c r="E466" s="6">
        <v>2</v>
      </c>
      <c r="F466" s="2">
        <v>0.15</v>
      </c>
      <c r="G466" s="3">
        <v>0.17</v>
      </c>
      <c r="H466" s="10">
        <f t="shared" si="35"/>
        <v>0.17</v>
      </c>
    </row>
    <row r="467" spans="1:8" x14ac:dyDescent="0.25">
      <c r="A467">
        <f t="shared" si="38"/>
        <v>36052</v>
      </c>
      <c r="B467" t="str">
        <f t="shared" si="37"/>
        <v>Silleda_03</v>
      </c>
      <c r="C467" s="11" t="s">
        <v>28</v>
      </c>
      <c r="D467" s="1">
        <v>3</v>
      </c>
      <c r="E467" s="6">
        <v>2</v>
      </c>
      <c r="F467" s="2">
        <v>0.16</v>
      </c>
      <c r="G467" s="3">
        <v>0.17</v>
      </c>
      <c r="H467" s="10">
        <f t="shared" si="35"/>
        <v>0.17</v>
      </c>
    </row>
    <row r="468" spans="1:8" x14ac:dyDescent="0.25">
      <c r="A468">
        <f t="shared" si="38"/>
        <v>36052</v>
      </c>
      <c r="B468" t="str">
        <f t="shared" si="37"/>
        <v>Silleda_04</v>
      </c>
      <c r="C468" s="11" t="s">
        <v>28</v>
      </c>
      <c r="D468" s="1">
        <v>4</v>
      </c>
      <c r="E468" s="6">
        <v>2</v>
      </c>
      <c r="F468" s="2">
        <v>0.17</v>
      </c>
      <c r="G468" s="3">
        <v>0.17</v>
      </c>
      <c r="H468" s="10">
        <f t="shared" si="35"/>
        <v>0.17</v>
      </c>
    </row>
    <row r="469" spans="1:8" x14ac:dyDescent="0.25">
      <c r="A469">
        <f t="shared" si="38"/>
        <v>36052</v>
      </c>
      <c r="B469" t="str">
        <f t="shared" si="37"/>
        <v>Silleda_05</v>
      </c>
      <c r="C469" s="11" t="s">
        <v>28</v>
      </c>
      <c r="D469" s="1">
        <v>5</v>
      </c>
      <c r="E469" s="6">
        <v>2</v>
      </c>
      <c r="F469" s="2">
        <v>0.17</v>
      </c>
      <c r="G469" s="3">
        <v>0.17</v>
      </c>
      <c r="H469" s="10">
        <f t="shared" si="35"/>
        <v>0.17</v>
      </c>
    </row>
    <row r="470" spans="1:8" x14ac:dyDescent="0.25">
      <c r="A470">
        <f t="shared" si="38"/>
        <v>36052</v>
      </c>
      <c r="B470" t="str">
        <f t="shared" si="37"/>
        <v>Silleda_06</v>
      </c>
      <c r="C470" s="11" t="s">
        <v>28</v>
      </c>
      <c r="D470" s="1">
        <v>6</v>
      </c>
      <c r="E470" s="6">
        <v>2</v>
      </c>
      <c r="F470" s="2">
        <v>0.16</v>
      </c>
      <c r="G470" s="3">
        <v>0.17</v>
      </c>
      <c r="H470" s="10">
        <f t="shared" si="35"/>
        <v>0.17</v>
      </c>
    </row>
    <row r="471" spans="1:8" x14ac:dyDescent="0.25">
      <c r="A471">
        <f t="shared" si="38"/>
        <v>36052</v>
      </c>
      <c r="B471" t="str">
        <f t="shared" si="37"/>
        <v>Silleda_07</v>
      </c>
      <c r="C471" s="11" t="s">
        <v>28</v>
      </c>
      <c r="D471" s="1">
        <v>7</v>
      </c>
      <c r="E471" s="6">
        <v>2</v>
      </c>
      <c r="F471" s="2">
        <v>0.12</v>
      </c>
      <c r="G471" s="3">
        <v>0.17</v>
      </c>
      <c r="H471" s="10">
        <f t="shared" si="35"/>
        <v>0.17</v>
      </c>
    </row>
    <row r="472" spans="1:8" x14ac:dyDescent="0.25">
      <c r="A472">
        <f t="shared" si="38"/>
        <v>36052</v>
      </c>
      <c r="B472" t="str">
        <f t="shared" si="37"/>
        <v>Silleda_08</v>
      </c>
      <c r="C472" s="11" t="s">
        <v>28</v>
      </c>
      <c r="D472" s="1">
        <v>8</v>
      </c>
      <c r="E472" s="6">
        <v>2</v>
      </c>
      <c r="F472" s="2">
        <v>0.1</v>
      </c>
      <c r="G472" s="3">
        <v>0.17</v>
      </c>
      <c r="H472" s="10">
        <f t="shared" si="35"/>
        <v>0.17</v>
      </c>
    </row>
    <row r="473" spans="1:8" x14ac:dyDescent="0.25">
      <c r="A473">
        <f t="shared" si="38"/>
        <v>36052</v>
      </c>
      <c r="B473" t="str">
        <f t="shared" si="37"/>
        <v>Silleda_09</v>
      </c>
      <c r="C473" s="11" t="s">
        <v>28</v>
      </c>
      <c r="D473" s="1">
        <v>9</v>
      </c>
      <c r="E473" s="6">
        <v>2</v>
      </c>
      <c r="F473" s="2">
        <v>0.09</v>
      </c>
      <c r="G473" s="3">
        <v>0.17</v>
      </c>
      <c r="H473" s="10">
        <f t="shared" si="35"/>
        <v>0.17</v>
      </c>
    </row>
    <row r="474" spans="1:8" x14ac:dyDescent="0.25">
      <c r="A474">
        <f t="shared" si="38"/>
        <v>36052</v>
      </c>
      <c r="B474" t="str">
        <f t="shared" si="37"/>
        <v>Silleda_10</v>
      </c>
      <c r="C474" s="11" t="s">
        <v>28</v>
      </c>
      <c r="D474" s="1">
        <v>10</v>
      </c>
      <c r="E474" s="6">
        <v>2</v>
      </c>
      <c r="F474" s="2">
        <v>0.08</v>
      </c>
      <c r="G474" s="3">
        <v>0.17</v>
      </c>
      <c r="H474" s="10">
        <f t="shared" si="35"/>
        <v>0.17</v>
      </c>
    </row>
    <row r="475" spans="1:8" x14ac:dyDescent="0.25">
      <c r="A475">
        <f t="shared" si="38"/>
        <v>36052</v>
      </c>
      <c r="B475" t="str">
        <f t="shared" si="37"/>
        <v>Silleda_11</v>
      </c>
      <c r="C475" s="11" t="s">
        <v>28</v>
      </c>
      <c r="D475" s="1">
        <v>11</v>
      </c>
      <c r="E475" s="6">
        <v>2</v>
      </c>
      <c r="F475" s="2">
        <v>0.08</v>
      </c>
      <c r="G475" s="3">
        <v>0.17</v>
      </c>
      <c r="H475" s="10">
        <f t="shared" si="35"/>
        <v>0.17</v>
      </c>
    </row>
    <row r="476" spans="1:8" x14ac:dyDescent="0.25">
      <c r="A476">
        <f t="shared" si="38"/>
        <v>36052</v>
      </c>
      <c r="B476" t="str">
        <f t="shared" si="37"/>
        <v>Silleda_12</v>
      </c>
      <c r="C476" s="11" t="s">
        <v>28</v>
      </c>
      <c r="D476" s="1">
        <v>12</v>
      </c>
      <c r="E476" s="6">
        <v>2</v>
      </c>
      <c r="F476" s="2">
        <v>0.08</v>
      </c>
      <c r="G476" s="3">
        <v>0.17</v>
      </c>
      <c r="H476" s="10">
        <f t="shared" si="35"/>
        <v>0.17</v>
      </c>
    </row>
    <row r="477" spans="1:8" x14ac:dyDescent="0.25">
      <c r="A477">
        <f t="shared" si="38"/>
        <v>36052</v>
      </c>
      <c r="B477" t="str">
        <f t="shared" si="37"/>
        <v>Silleda_13</v>
      </c>
      <c r="C477" s="11" t="s">
        <v>28</v>
      </c>
      <c r="D477" s="1">
        <v>13</v>
      </c>
      <c r="E477" s="6">
        <v>2</v>
      </c>
      <c r="F477" s="2">
        <v>0.08</v>
      </c>
      <c r="G477" s="3">
        <v>0.17</v>
      </c>
      <c r="H477" s="10">
        <f t="shared" si="35"/>
        <v>0.17</v>
      </c>
    </row>
    <row r="478" spans="1:8" x14ac:dyDescent="0.25">
      <c r="A478">
        <f t="shared" si="38"/>
        <v>36052</v>
      </c>
      <c r="B478" t="str">
        <f t="shared" si="37"/>
        <v>Silleda_14</v>
      </c>
      <c r="C478" s="11" t="s">
        <v>28</v>
      </c>
      <c r="D478" s="1">
        <v>14</v>
      </c>
      <c r="E478" s="6">
        <v>2</v>
      </c>
      <c r="F478" s="2">
        <v>0.1</v>
      </c>
      <c r="G478" s="3">
        <v>0.17</v>
      </c>
      <c r="H478" s="10">
        <f t="shared" si="35"/>
        <v>0.17</v>
      </c>
    </row>
    <row r="479" spans="1:8" x14ac:dyDescent="0.25">
      <c r="A479">
        <f t="shared" si="38"/>
        <v>36052</v>
      </c>
      <c r="B479" t="str">
        <f t="shared" si="37"/>
        <v>Silleda_15</v>
      </c>
      <c r="C479" s="11" t="s">
        <v>28</v>
      </c>
      <c r="D479" s="1">
        <v>15</v>
      </c>
      <c r="E479" s="6">
        <v>2</v>
      </c>
      <c r="F479" s="2">
        <v>0.12</v>
      </c>
      <c r="G479" s="3">
        <v>0.17</v>
      </c>
      <c r="H479" s="10">
        <f t="shared" si="35"/>
        <v>0.17</v>
      </c>
    </row>
    <row r="480" spans="1:8" x14ac:dyDescent="0.25">
      <c r="A480">
        <f t="shared" si="38"/>
        <v>36052</v>
      </c>
      <c r="B480" t="str">
        <f t="shared" si="37"/>
        <v>Silleda_16</v>
      </c>
      <c r="C480" s="11" t="s">
        <v>28</v>
      </c>
      <c r="D480" s="1">
        <v>16</v>
      </c>
      <c r="E480" s="6">
        <v>2</v>
      </c>
      <c r="F480" s="2">
        <v>0.16</v>
      </c>
      <c r="G480" s="3">
        <v>0.17</v>
      </c>
      <c r="H480" s="10">
        <f t="shared" si="35"/>
        <v>0.17</v>
      </c>
    </row>
    <row r="481" spans="1:8" x14ac:dyDescent="0.25">
      <c r="A481">
        <f t="shared" si="38"/>
        <v>36052</v>
      </c>
      <c r="B481" t="str">
        <f t="shared" si="37"/>
        <v>Silleda_17</v>
      </c>
      <c r="C481" s="11" t="s">
        <v>28</v>
      </c>
      <c r="D481" s="1">
        <v>17</v>
      </c>
      <c r="E481" s="6">
        <v>2</v>
      </c>
      <c r="F481" s="2">
        <v>0.2</v>
      </c>
      <c r="G481" s="3">
        <v>0.17</v>
      </c>
      <c r="H481" s="10">
        <f t="shared" si="35"/>
        <v>0.17</v>
      </c>
    </row>
    <row r="482" spans="1:8" x14ac:dyDescent="0.25">
      <c r="A482">
        <f t="shared" si="38"/>
        <v>36052</v>
      </c>
      <c r="B482" t="str">
        <f t="shared" si="37"/>
        <v>Silleda_18</v>
      </c>
      <c r="C482" s="11" t="s">
        <v>28</v>
      </c>
      <c r="D482" s="1">
        <v>18</v>
      </c>
      <c r="E482" s="6">
        <v>2</v>
      </c>
      <c r="F482" s="2">
        <v>0.26</v>
      </c>
      <c r="G482" s="3">
        <v>0.17</v>
      </c>
      <c r="H482" s="10">
        <f t="shared" si="35"/>
        <v>0.17</v>
      </c>
    </row>
    <row r="483" spans="1:8" x14ac:dyDescent="0.25">
      <c r="A483">
        <f t="shared" si="38"/>
        <v>36052</v>
      </c>
      <c r="B483" t="str">
        <f t="shared" si="37"/>
        <v>Silleda_19</v>
      </c>
      <c r="C483" s="11" t="s">
        <v>28</v>
      </c>
      <c r="D483" s="1">
        <v>19</v>
      </c>
      <c r="E483" s="6">
        <v>2</v>
      </c>
      <c r="F483" s="2">
        <v>0.36</v>
      </c>
      <c r="G483" s="3">
        <v>0.17</v>
      </c>
      <c r="H483" s="10">
        <f t="shared" si="35"/>
        <v>0.17</v>
      </c>
    </row>
    <row r="484" spans="1:8" x14ac:dyDescent="0.25">
      <c r="A484">
        <f t="shared" si="38"/>
        <v>36052</v>
      </c>
      <c r="B484" t="str">
        <f t="shared" si="37"/>
        <v>Silleda_20</v>
      </c>
      <c r="C484" s="11" t="s">
        <v>28</v>
      </c>
      <c r="D484" s="1">
        <v>20</v>
      </c>
      <c r="E484" s="6">
        <v>2</v>
      </c>
      <c r="F484" s="2">
        <v>0.45</v>
      </c>
      <c r="G484" s="3">
        <v>0.17</v>
      </c>
      <c r="H484" s="10">
        <f t="shared" si="35"/>
        <v>0.17</v>
      </c>
    </row>
    <row r="485" spans="1:8" x14ac:dyDescent="0.25">
      <c r="A485">
        <v>36054</v>
      </c>
      <c r="B485" t="str">
        <f t="shared" si="37"/>
        <v>Tomiño_00</v>
      </c>
      <c r="C485" s="11" t="s">
        <v>29</v>
      </c>
      <c r="D485" s="1">
        <v>0</v>
      </c>
      <c r="E485" s="6">
        <v>0</v>
      </c>
      <c r="F485" s="2">
        <v>1.1666666666666667E-2</v>
      </c>
      <c r="G485" s="3">
        <v>0.2</v>
      </c>
      <c r="H485" s="10">
        <f t="shared" si="35"/>
        <v>0.2</v>
      </c>
    </row>
    <row r="486" spans="1:8" x14ac:dyDescent="0.25">
      <c r="A486">
        <f t="shared" ref="A486:A505" si="39">A485</f>
        <v>36054</v>
      </c>
      <c r="B486" t="str">
        <f t="shared" si="37"/>
        <v>Tomiño_01</v>
      </c>
      <c r="C486" s="11" t="s">
        <v>29</v>
      </c>
      <c r="D486" s="1">
        <v>1</v>
      </c>
      <c r="E486" s="6">
        <v>2.5</v>
      </c>
      <c r="F486" s="2">
        <v>0.13</v>
      </c>
      <c r="G486" s="3">
        <v>0.2</v>
      </c>
      <c r="H486" s="10">
        <f t="shared" si="35"/>
        <v>0.2</v>
      </c>
    </row>
    <row r="487" spans="1:8" x14ac:dyDescent="0.25">
      <c r="A487">
        <f t="shared" si="39"/>
        <v>36054</v>
      </c>
      <c r="B487" t="str">
        <f t="shared" si="37"/>
        <v>Tomiño_02</v>
      </c>
      <c r="C487" s="11" t="s">
        <v>29</v>
      </c>
      <c r="D487" s="1">
        <v>2</v>
      </c>
      <c r="E487" s="6">
        <v>2.5</v>
      </c>
      <c r="F487" s="2">
        <v>0.15</v>
      </c>
      <c r="G487" s="3">
        <v>0.2</v>
      </c>
      <c r="H487" s="10">
        <f t="shared" si="35"/>
        <v>0.2</v>
      </c>
    </row>
    <row r="488" spans="1:8" x14ac:dyDescent="0.25">
      <c r="A488">
        <f t="shared" si="39"/>
        <v>36054</v>
      </c>
      <c r="B488" t="str">
        <f t="shared" si="37"/>
        <v>Tomiño_03</v>
      </c>
      <c r="C488" s="11" t="s">
        <v>29</v>
      </c>
      <c r="D488" s="1">
        <v>3</v>
      </c>
      <c r="E488" s="6">
        <v>2.5</v>
      </c>
      <c r="F488" s="2">
        <v>0.16</v>
      </c>
      <c r="G488" s="3">
        <v>0.2</v>
      </c>
      <c r="H488" s="10">
        <f t="shared" si="35"/>
        <v>0.2</v>
      </c>
    </row>
    <row r="489" spans="1:8" x14ac:dyDescent="0.25">
      <c r="A489">
        <f t="shared" si="39"/>
        <v>36054</v>
      </c>
      <c r="B489" t="str">
        <f t="shared" si="37"/>
        <v>Tomiño_04</v>
      </c>
      <c r="C489" s="11" t="s">
        <v>29</v>
      </c>
      <c r="D489" s="1">
        <v>4</v>
      </c>
      <c r="E489" s="6">
        <v>2.5</v>
      </c>
      <c r="F489" s="2">
        <v>0.17</v>
      </c>
      <c r="G489" s="3">
        <v>0.2</v>
      </c>
      <c r="H489" s="10">
        <f t="shared" si="35"/>
        <v>0.2</v>
      </c>
    </row>
    <row r="490" spans="1:8" x14ac:dyDescent="0.25">
      <c r="A490">
        <f t="shared" si="39"/>
        <v>36054</v>
      </c>
      <c r="B490" t="str">
        <f t="shared" si="37"/>
        <v>Tomiño_05</v>
      </c>
      <c r="C490" s="11" t="s">
        <v>29</v>
      </c>
      <c r="D490" s="1">
        <v>5</v>
      </c>
      <c r="E490" s="6">
        <v>2.5</v>
      </c>
      <c r="F490" s="2">
        <v>0.17</v>
      </c>
      <c r="G490" s="3">
        <v>0.2</v>
      </c>
      <c r="H490" s="10">
        <f t="shared" si="35"/>
        <v>0.2</v>
      </c>
    </row>
    <row r="491" spans="1:8" x14ac:dyDescent="0.25">
      <c r="A491">
        <f t="shared" si="39"/>
        <v>36054</v>
      </c>
      <c r="B491" t="str">
        <f t="shared" si="37"/>
        <v>Tomiño_06</v>
      </c>
      <c r="C491" s="11" t="s">
        <v>29</v>
      </c>
      <c r="D491" s="1">
        <v>6</v>
      </c>
      <c r="E491" s="6">
        <v>2.2000000000000002</v>
      </c>
      <c r="F491" s="2">
        <v>0.16</v>
      </c>
      <c r="G491" s="3">
        <v>0.2</v>
      </c>
      <c r="H491" s="10">
        <f t="shared" si="35"/>
        <v>0.2</v>
      </c>
    </row>
    <row r="492" spans="1:8" x14ac:dyDescent="0.25">
      <c r="A492">
        <f t="shared" si="39"/>
        <v>36054</v>
      </c>
      <c r="B492" t="str">
        <f t="shared" si="37"/>
        <v>Tomiño_07</v>
      </c>
      <c r="C492" s="11" t="s">
        <v>29</v>
      </c>
      <c r="D492" s="1">
        <v>7</v>
      </c>
      <c r="E492" s="6">
        <v>2.2000000000000002</v>
      </c>
      <c r="F492" s="2">
        <v>0.12</v>
      </c>
      <c r="G492" s="3">
        <v>0.2</v>
      </c>
      <c r="H492" s="10">
        <f t="shared" si="35"/>
        <v>0.2</v>
      </c>
    </row>
    <row r="493" spans="1:8" x14ac:dyDescent="0.25">
      <c r="A493">
        <f t="shared" si="39"/>
        <v>36054</v>
      </c>
      <c r="B493" t="str">
        <f t="shared" si="37"/>
        <v>Tomiño_08</v>
      </c>
      <c r="C493" s="11" t="s">
        <v>29</v>
      </c>
      <c r="D493" s="1">
        <v>8</v>
      </c>
      <c r="E493" s="6">
        <v>2.2000000000000002</v>
      </c>
      <c r="F493" s="2">
        <v>0.1</v>
      </c>
      <c r="G493" s="3">
        <v>0.2</v>
      </c>
      <c r="H493" s="10">
        <f t="shared" si="35"/>
        <v>0.2</v>
      </c>
    </row>
    <row r="494" spans="1:8" x14ac:dyDescent="0.25">
      <c r="A494">
        <f t="shared" si="39"/>
        <v>36054</v>
      </c>
      <c r="B494" t="str">
        <f t="shared" si="37"/>
        <v>Tomiño_09</v>
      </c>
      <c r="C494" s="11" t="s">
        <v>29</v>
      </c>
      <c r="D494" s="1">
        <v>9</v>
      </c>
      <c r="E494" s="6">
        <v>2.2000000000000002</v>
      </c>
      <c r="F494" s="2">
        <v>0.09</v>
      </c>
      <c r="G494" s="3">
        <v>0.2</v>
      </c>
      <c r="H494" s="10">
        <f t="shared" ref="H494:H557" si="40">IF(G494=0,0.3,G494)</f>
        <v>0.2</v>
      </c>
    </row>
    <row r="495" spans="1:8" x14ac:dyDescent="0.25">
      <c r="A495">
        <f t="shared" si="39"/>
        <v>36054</v>
      </c>
      <c r="B495" t="str">
        <f t="shared" si="37"/>
        <v>Tomiño_10</v>
      </c>
      <c r="C495" s="11" t="s">
        <v>29</v>
      </c>
      <c r="D495" s="1">
        <v>10</v>
      </c>
      <c r="E495" s="6">
        <v>2.2000000000000002</v>
      </c>
      <c r="F495" s="2">
        <v>0.08</v>
      </c>
      <c r="G495" s="3">
        <v>0.2</v>
      </c>
      <c r="H495" s="10">
        <f t="shared" si="40"/>
        <v>0.2</v>
      </c>
    </row>
    <row r="496" spans="1:8" x14ac:dyDescent="0.25">
      <c r="A496">
        <f t="shared" si="39"/>
        <v>36054</v>
      </c>
      <c r="B496" t="str">
        <f t="shared" si="37"/>
        <v>Tomiño_11</v>
      </c>
      <c r="C496" s="11" t="s">
        <v>29</v>
      </c>
      <c r="D496" s="1">
        <v>11</v>
      </c>
      <c r="E496" s="6">
        <v>2.1</v>
      </c>
      <c r="F496" s="2">
        <v>0.08</v>
      </c>
      <c r="G496" s="3">
        <v>0.19</v>
      </c>
      <c r="H496" s="10">
        <f t="shared" si="40"/>
        <v>0.19</v>
      </c>
    </row>
    <row r="497" spans="1:8" x14ac:dyDescent="0.25">
      <c r="A497">
        <f t="shared" si="39"/>
        <v>36054</v>
      </c>
      <c r="B497" t="str">
        <f t="shared" si="37"/>
        <v>Tomiño_12</v>
      </c>
      <c r="C497" s="11" t="s">
        <v>29</v>
      </c>
      <c r="D497" s="1">
        <v>12</v>
      </c>
      <c r="E497" s="6">
        <v>2.1</v>
      </c>
      <c r="F497" s="2">
        <v>0.08</v>
      </c>
      <c r="G497" s="3">
        <v>0.19</v>
      </c>
      <c r="H497" s="10">
        <f t="shared" si="40"/>
        <v>0.19</v>
      </c>
    </row>
    <row r="498" spans="1:8" x14ac:dyDescent="0.25">
      <c r="A498">
        <f t="shared" si="39"/>
        <v>36054</v>
      </c>
      <c r="B498" t="str">
        <f t="shared" si="37"/>
        <v>Tomiño_13</v>
      </c>
      <c r="C498" s="11" t="s">
        <v>29</v>
      </c>
      <c r="D498" s="1">
        <v>13</v>
      </c>
      <c r="E498" s="6">
        <v>2.1</v>
      </c>
      <c r="F498" s="2">
        <v>0.08</v>
      </c>
      <c r="G498" s="3">
        <v>0.19</v>
      </c>
      <c r="H498" s="10">
        <f t="shared" si="40"/>
        <v>0.19</v>
      </c>
    </row>
    <row r="499" spans="1:8" x14ac:dyDescent="0.25">
      <c r="A499">
        <f t="shared" si="39"/>
        <v>36054</v>
      </c>
      <c r="B499" t="str">
        <f t="shared" si="37"/>
        <v>Tomiño_14</v>
      </c>
      <c r="C499" s="11" t="s">
        <v>29</v>
      </c>
      <c r="D499" s="1">
        <v>14</v>
      </c>
      <c r="E499" s="6">
        <v>2.1</v>
      </c>
      <c r="F499" s="2">
        <v>0.1</v>
      </c>
      <c r="G499" s="3">
        <v>0.19</v>
      </c>
      <c r="H499" s="10">
        <f t="shared" si="40"/>
        <v>0.19</v>
      </c>
    </row>
    <row r="500" spans="1:8" x14ac:dyDescent="0.25">
      <c r="A500">
        <f t="shared" si="39"/>
        <v>36054</v>
      </c>
      <c r="B500" t="str">
        <f t="shared" si="37"/>
        <v>Tomiño_15</v>
      </c>
      <c r="C500" s="11" t="s">
        <v>29</v>
      </c>
      <c r="D500" s="1">
        <v>15</v>
      </c>
      <c r="E500" s="6">
        <v>2.1</v>
      </c>
      <c r="F500" s="2">
        <v>0.12</v>
      </c>
      <c r="G500" s="3">
        <v>0.19</v>
      </c>
      <c r="H500" s="10">
        <f t="shared" si="40"/>
        <v>0.19</v>
      </c>
    </row>
    <row r="501" spans="1:8" x14ac:dyDescent="0.25">
      <c r="A501">
        <f t="shared" si="39"/>
        <v>36054</v>
      </c>
      <c r="B501" t="str">
        <f t="shared" si="37"/>
        <v>Tomiño_16</v>
      </c>
      <c r="C501" s="11" t="s">
        <v>29</v>
      </c>
      <c r="D501" s="1">
        <v>16</v>
      </c>
      <c r="E501" s="6">
        <v>2</v>
      </c>
      <c r="F501" s="2">
        <v>0.16</v>
      </c>
      <c r="G501" s="3">
        <v>0.18</v>
      </c>
      <c r="H501" s="10">
        <f t="shared" si="40"/>
        <v>0.18</v>
      </c>
    </row>
    <row r="502" spans="1:8" x14ac:dyDescent="0.25">
      <c r="A502">
        <f t="shared" si="39"/>
        <v>36054</v>
      </c>
      <c r="B502" t="str">
        <f t="shared" si="37"/>
        <v>Tomiño_17</v>
      </c>
      <c r="C502" s="11" t="s">
        <v>29</v>
      </c>
      <c r="D502" s="1">
        <v>17</v>
      </c>
      <c r="E502" s="6">
        <v>2</v>
      </c>
      <c r="F502" s="2">
        <v>0.2</v>
      </c>
      <c r="G502" s="3">
        <v>0.18</v>
      </c>
      <c r="H502" s="10">
        <f t="shared" si="40"/>
        <v>0.18</v>
      </c>
    </row>
    <row r="503" spans="1:8" x14ac:dyDescent="0.25">
      <c r="A503">
        <f t="shared" si="39"/>
        <v>36054</v>
      </c>
      <c r="B503" t="str">
        <f t="shared" si="37"/>
        <v>Tomiño_18</v>
      </c>
      <c r="C503" s="11" t="s">
        <v>29</v>
      </c>
      <c r="D503" s="1">
        <v>18</v>
      </c>
      <c r="E503" s="6">
        <v>2</v>
      </c>
      <c r="F503" s="2">
        <v>0.26</v>
      </c>
      <c r="G503" s="3">
        <v>0.18</v>
      </c>
      <c r="H503" s="10">
        <f t="shared" si="40"/>
        <v>0.18</v>
      </c>
    </row>
    <row r="504" spans="1:8" x14ac:dyDescent="0.25">
      <c r="A504">
        <f t="shared" si="39"/>
        <v>36054</v>
      </c>
      <c r="B504" t="str">
        <f t="shared" si="37"/>
        <v>Tomiño_19</v>
      </c>
      <c r="C504" s="11" t="s">
        <v>29</v>
      </c>
      <c r="D504" s="1">
        <v>19</v>
      </c>
      <c r="E504" s="6">
        <v>2</v>
      </c>
      <c r="F504" s="2">
        <v>0.36</v>
      </c>
      <c r="G504" s="3">
        <v>0.18</v>
      </c>
      <c r="H504" s="10">
        <f t="shared" si="40"/>
        <v>0.18</v>
      </c>
    </row>
    <row r="505" spans="1:8" x14ac:dyDescent="0.25">
      <c r="A505">
        <f t="shared" si="39"/>
        <v>36054</v>
      </c>
      <c r="B505" t="str">
        <f t="shared" si="37"/>
        <v>Tomiño_20</v>
      </c>
      <c r="C505" s="11" t="s">
        <v>29</v>
      </c>
      <c r="D505" s="1">
        <v>20</v>
      </c>
      <c r="E505" s="6">
        <v>2</v>
      </c>
      <c r="F505" s="2">
        <v>0.45</v>
      </c>
      <c r="G505" s="3">
        <v>0.18</v>
      </c>
      <c r="H505" s="10">
        <f t="shared" si="40"/>
        <v>0.18</v>
      </c>
    </row>
    <row r="506" spans="1:8" x14ac:dyDescent="0.25">
      <c r="A506">
        <v>36058</v>
      </c>
      <c r="B506" t="str">
        <f t="shared" si="37"/>
        <v>Vilaboa_00</v>
      </c>
      <c r="C506" s="11" t="s">
        <v>30</v>
      </c>
      <c r="D506" s="1">
        <v>0</v>
      </c>
      <c r="E506" s="6">
        <v>0</v>
      </c>
      <c r="F506" s="2">
        <v>1.1666666666666667E-2</v>
      </c>
      <c r="G506" s="3">
        <v>0.22</v>
      </c>
      <c r="H506" s="10">
        <f t="shared" si="40"/>
        <v>0.22</v>
      </c>
    </row>
    <row r="507" spans="1:8" x14ac:dyDescent="0.25">
      <c r="A507">
        <f t="shared" ref="A507:A526" si="41">A506</f>
        <v>36058</v>
      </c>
      <c r="B507" t="str">
        <f t="shared" si="37"/>
        <v>Vilaboa_01</v>
      </c>
      <c r="C507" s="11" t="s">
        <v>30</v>
      </c>
      <c r="D507" s="1">
        <v>1</v>
      </c>
      <c r="E507" s="6">
        <v>2.7</v>
      </c>
      <c r="F507" s="2">
        <v>0.13</v>
      </c>
      <c r="G507" s="3">
        <v>0.22</v>
      </c>
      <c r="H507" s="10">
        <f t="shared" si="40"/>
        <v>0.22</v>
      </c>
    </row>
    <row r="508" spans="1:8" x14ac:dyDescent="0.25">
      <c r="A508">
        <f t="shared" si="41"/>
        <v>36058</v>
      </c>
      <c r="B508" t="str">
        <f t="shared" si="37"/>
        <v>Vilaboa_02</v>
      </c>
      <c r="C508" s="11" t="s">
        <v>30</v>
      </c>
      <c r="D508" s="1">
        <v>2</v>
      </c>
      <c r="E508" s="6">
        <v>2.7</v>
      </c>
      <c r="F508" s="2">
        <v>0.15</v>
      </c>
      <c r="G508" s="3">
        <v>0.22</v>
      </c>
      <c r="H508" s="10">
        <f t="shared" si="40"/>
        <v>0.22</v>
      </c>
    </row>
    <row r="509" spans="1:8" x14ac:dyDescent="0.25">
      <c r="A509">
        <f t="shared" si="41"/>
        <v>36058</v>
      </c>
      <c r="B509" t="str">
        <f t="shared" si="37"/>
        <v>Vilaboa_03</v>
      </c>
      <c r="C509" s="11" t="s">
        <v>30</v>
      </c>
      <c r="D509" s="1">
        <v>3</v>
      </c>
      <c r="E509" s="6">
        <v>2.7</v>
      </c>
      <c r="F509" s="2">
        <v>0.16</v>
      </c>
      <c r="G509" s="3">
        <v>0.22</v>
      </c>
      <c r="H509" s="10">
        <f t="shared" si="40"/>
        <v>0.22</v>
      </c>
    </row>
    <row r="510" spans="1:8" x14ac:dyDescent="0.25">
      <c r="A510">
        <f t="shared" si="41"/>
        <v>36058</v>
      </c>
      <c r="B510" t="str">
        <f t="shared" si="37"/>
        <v>Vilaboa_04</v>
      </c>
      <c r="C510" s="11" t="s">
        <v>30</v>
      </c>
      <c r="D510" s="1">
        <v>4</v>
      </c>
      <c r="E510" s="6">
        <v>2.7</v>
      </c>
      <c r="F510" s="2">
        <v>0.17</v>
      </c>
      <c r="G510" s="3">
        <v>0.22</v>
      </c>
      <c r="H510" s="10">
        <f t="shared" si="40"/>
        <v>0.22</v>
      </c>
    </row>
    <row r="511" spans="1:8" x14ac:dyDescent="0.25">
      <c r="A511">
        <f t="shared" si="41"/>
        <v>36058</v>
      </c>
      <c r="B511" t="str">
        <f t="shared" si="37"/>
        <v>Vilaboa_05</v>
      </c>
      <c r="C511" s="11" t="s">
        <v>30</v>
      </c>
      <c r="D511" s="1">
        <v>5</v>
      </c>
      <c r="E511" s="6">
        <v>2.7</v>
      </c>
      <c r="F511" s="2">
        <v>0.17</v>
      </c>
      <c r="G511" s="3">
        <v>0.22</v>
      </c>
      <c r="H511" s="10">
        <f t="shared" si="40"/>
        <v>0.22</v>
      </c>
    </row>
    <row r="512" spans="1:8" x14ac:dyDescent="0.25">
      <c r="A512">
        <f t="shared" si="41"/>
        <v>36058</v>
      </c>
      <c r="B512" t="str">
        <f t="shared" si="37"/>
        <v>Vilaboa_06</v>
      </c>
      <c r="C512" s="11" t="s">
        <v>30</v>
      </c>
      <c r="D512" s="1">
        <v>6</v>
      </c>
      <c r="E512" s="6">
        <v>2.5</v>
      </c>
      <c r="F512" s="2">
        <v>0.16</v>
      </c>
      <c r="G512" s="3">
        <v>0.22</v>
      </c>
      <c r="H512" s="10">
        <f t="shared" si="40"/>
        <v>0.22</v>
      </c>
    </row>
    <row r="513" spans="1:8" x14ac:dyDescent="0.25">
      <c r="A513">
        <f t="shared" si="41"/>
        <v>36058</v>
      </c>
      <c r="B513" t="str">
        <f t="shared" si="37"/>
        <v>Vilaboa_07</v>
      </c>
      <c r="C513" s="11" t="s">
        <v>30</v>
      </c>
      <c r="D513" s="1">
        <v>7</v>
      </c>
      <c r="E513" s="6">
        <v>2.5</v>
      </c>
      <c r="F513" s="2">
        <v>0.12</v>
      </c>
      <c r="G513" s="3">
        <v>0.22</v>
      </c>
      <c r="H513" s="10">
        <f t="shared" si="40"/>
        <v>0.22</v>
      </c>
    </row>
    <row r="514" spans="1:8" x14ac:dyDescent="0.25">
      <c r="A514">
        <f t="shared" si="41"/>
        <v>36058</v>
      </c>
      <c r="B514" t="str">
        <f t="shared" si="37"/>
        <v>Vilaboa_08</v>
      </c>
      <c r="C514" s="11" t="s">
        <v>30</v>
      </c>
      <c r="D514" s="1">
        <v>8</v>
      </c>
      <c r="E514" s="6">
        <v>2.5</v>
      </c>
      <c r="F514" s="2">
        <v>0.1</v>
      </c>
      <c r="G514" s="3">
        <v>0.22</v>
      </c>
      <c r="H514" s="10">
        <f t="shared" si="40"/>
        <v>0.22</v>
      </c>
    </row>
    <row r="515" spans="1:8" x14ac:dyDescent="0.25">
      <c r="A515">
        <f t="shared" si="41"/>
        <v>36058</v>
      </c>
      <c r="B515" t="str">
        <f t="shared" ref="B515:B568" si="42">SUBSTITUTE(C515," ","")&amp;"_"&amp;TEXT(D515,"00")</f>
        <v>Vilaboa_09</v>
      </c>
      <c r="C515" s="11" t="s">
        <v>30</v>
      </c>
      <c r="D515" s="1">
        <v>9</v>
      </c>
      <c r="E515" s="6">
        <v>2.5</v>
      </c>
      <c r="F515" s="2">
        <v>0.09</v>
      </c>
      <c r="G515" s="3">
        <v>0.22</v>
      </c>
      <c r="H515" s="10">
        <f t="shared" si="40"/>
        <v>0.22</v>
      </c>
    </row>
    <row r="516" spans="1:8" x14ac:dyDescent="0.25">
      <c r="A516">
        <f t="shared" si="41"/>
        <v>36058</v>
      </c>
      <c r="B516" t="str">
        <f t="shared" si="42"/>
        <v>Vilaboa_10</v>
      </c>
      <c r="C516" s="11" t="s">
        <v>30</v>
      </c>
      <c r="D516" s="1">
        <v>10</v>
      </c>
      <c r="E516" s="6">
        <v>2.5</v>
      </c>
      <c r="F516" s="2">
        <v>0.08</v>
      </c>
      <c r="G516" s="3">
        <v>0.22</v>
      </c>
      <c r="H516" s="10">
        <f t="shared" si="40"/>
        <v>0.22</v>
      </c>
    </row>
    <row r="517" spans="1:8" x14ac:dyDescent="0.25">
      <c r="A517">
        <f t="shared" si="41"/>
        <v>36058</v>
      </c>
      <c r="B517" t="str">
        <f t="shared" si="42"/>
        <v>Vilaboa_11</v>
      </c>
      <c r="C517" s="11" t="s">
        <v>30</v>
      </c>
      <c r="D517" s="1">
        <v>11</v>
      </c>
      <c r="E517" s="6">
        <v>2.2999999999999998</v>
      </c>
      <c r="F517" s="2">
        <v>0.08</v>
      </c>
      <c r="G517" s="3">
        <v>0.22</v>
      </c>
      <c r="H517" s="10">
        <f t="shared" si="40"/>
        <v>0.22</v>
      </c>
    </row>
    <row r="518" spans="1:8" x14ac:dyDescent="0.25">
      <c r="A518">
        <f t="shared" si="41"/>
        <v>36058</v>
      </c>
      <c r="B518" t="str">
        <f t="shared" si="42"/>
        <v>Vilaboa_12</v>
      </c>
      <c r="C518" s="11" t="s">
        <v>30</v>
      </c>
      <c r="D518" s="1">
        <v>12</v>
      </c>
      <c r="E518" s="6">
        <v>2.2999999999999998</v>
      </c>
      <c r="F518" s="2">
        <v>0.08</v>
      </c>
      <c r="G518" s="3">
        <v>0.22</v>
      </c>
      <c r="H518" s="10">
        <f t="shared" si="40"/>
        <v>0.22</v>
      </c>
    </row>
    <row r="519" spans="1:8" x14ac:dyDescent="0.25">
      <c r="A519">
        <f t="shared" si="41"/>
        <v>36058</v>
      </c>
      <c r="B519" t="str">
        <f t="shared" si="42"/>
        <v>Vilaboa_13</v>
      </c>
      <c r="C519" s="11" t="s">
        <v>30</v>
      </c>
      <c r="D519" s="1">
        <v>13</v>
      </c>
      <c r="E519" s="6">
        <v>2.2999999999999998</v>
      </c>
      <c r="F519" s="2">
        <v>0.08</v>
      </c>
      <c r="G519" s="3">
        <v>0.22</v>
      </c>
      <c r="H519" s="10">
        <f t="shared" si="40"/>
        <v>0.22</v>
      </c>
    </row>
    <row r="520" spans="1:8" x14ac:dyDescent="0.25">
      <c r="A520">
        <f t="shared" si="41"/>
        <v>36058</v>
      </c>
      <c r="B520" t="str">
        <f t="shared" si="42"/>
        <v>Vilaboa_14</v>
      </c>
      <c r="C520" s="11" t="s">
        <v>30</v>
      </c>
      <c r="D520" s="1">
        <v>14</v>
      </c>
      <c r="E520" s="6">
        <v>2.2999999999999998</v>
      </c>
      <c r="F520" s="2">
        <v>0.1</v>
      </c>
      <c r="G520" s="3">
        <v>0.22</v>
      </c>
      <c r="H520" s="10">
        <f t="shared" si="40"/>
        <v>0.22</v>
      </c>
    </row>
    <row r="521" spans="1:8" x14ac:dyDescent="0.25">
      <c r="A521">
        <f t="shared" si="41"/>
        <v>36058</v>
      </c>
      <c r="B521" t="str">
        <f t="shared" si="42"/>
        <v>Vilaboa_15</v>
      </c>
      <c r="C521" s="11" t="s">
        <v>30</v>
      </c>
      <c r="D521" s="1">
        <v>15</v>
      </c>
      <c r="E521" s="6">
        <v>2.2999999999999998</v>
      </c>
      <c r="F521" s="2">
        <v>0.12</v>
      </c>
      <c r="G521" s="3">
        <v>0.22</v>
      </c>
      <c r="H521" s="10">
        <f t="shared" si="40"/>
        <v>0.22</v>
      </c>
    </row>
    <row r="522" spans="1:8" x14ac:dyDescent="0.25">
      <c r="A522">
        <f t="shared" si="41"/>
        <v>36058</v>
      </c>
      <c r="B522" t="str">
        <f t="shared" si="42"/>
        <v>Vilaboa_16</v>
      </c>
      <c r="C522" s="11" t="s">
        <v>30</v>
      </c>
      <c r="D522" s="1">
        <v>16</v>
      </c>
      <c r="E522" s="6">
        <v>2</v>
      </c>
      <c r="F522" s="2">
        <v>0.16</v>
      </c>
      <c r="G522" s="3">
        <v>0.22</v>
      </c>
      <c r="H522" s="10">
        <f t="shared" si="40"/>
        <v>0.22</v>
      </c>
    </row>
    <row r="523" spans="1:8" x14ac:dyDescent="0.25">
      <c r="A523">
        <f t="shared" si="41"/>
        <v>36058</v>
      </c>
      <c r="B523" t="str">
        <f t="shared" si="42"/>
        <v>Vilaboa_17</v>
      </c>
      <c r="C523" s="11" t="s">
        <v>30</v>
      </c>
      <c r="D523" s="1">
        <v>17</v>
      </c>
      <c r="E523" s="6">
        <v>2</v>
      </c>
      <c r="F523" s="2">
        <v>0.2</v>
      </c>
      <c r="G523" s="3">
        <v>0.22</v>
      </c>
      <c r="H523" s="10">
        <f t="shared" si="40"/>
        <v>0.22</v>
      </c>
    </row>
    <row r="524" spans="1:8" x14ac:dyDescent="0.25">
      <c r="A524">
        <f t="shared" si="41"/>
        <v>36058</v>
      </c>
      <c r="B524" t="str">
        <f t="shared" si="42"/>
        <v>Vilaboa_18</v>
      </c>
      <c r="C524" s="11" t="s">
        <v>30</v>
      </c>
      <c r="D524" s="1">
        <v>18</v>
      </c>
      <c r="E524" s="6">
        <v>2</v>
      </c>
      <c r="F524" s="2">
        <v>0.26</v>
      </c>
      <c r="G524" s="3">
        <v>0.22</v>
      </c>
      <c r="H524" s="10">
        <f t="shared" si="40"/>
        <v>0.22</v>
      </c>
    </row>
    <row r="525" spans="1:8" x14ac:dyDescent="0.25">
      <c r="A525">
        <f t="shared" si="41"/>
        <v>36058</v>
      </c>
      <c r="B525" t="str">
        <f t="shared" si="42"/>
        <v>Vilaboa_19</v>
      </c>
      <c r="C525" s="11" t="s">
        <v>30</v>
      </c>
      <c r="D525" s="1">
        <v>19</v>
      </c>
      <c r="E525" s="6">
        <v>2</v>
      </c>
      <c r="F525" s="2">
        <v>0.36</v>
      </c>
      <c r="G525" s="3">
        <v>0.22</v>
      </c>
      <c r="H525" s="10">
        <f t="shared" si="40"/>
        <v>0.22</v>
      </c>
    </row>
    <row r="526" spans="1:8" x14ac:dyDescent="0.25">
      <c r="A526">
        <f t="shared" si="41"/>
        <v>36058</v>
      </c>
      <c r="B526" t="str">
        <f t="shared" si="42"/>
        <v>Vilaboa_20</v>
      </c>
      <c r="C526" s="11" t="s">
        <v>30</v>
      </c>
      <c r="D526" s="1">
        <v>20</v>
      </c>
      <c r="E526" s="6">
        <v>2</v>
      </c>
      <c r="F526" s="2">
        <v>0.45</v>
      </c>
      <c r="G526" s="3">
        <v>0.22</v>
      </c>
      <c r="H526" s="10">
        <f t="shared" si="40"/>
        <v>0.22</v>
      </c>
    </row>
    <row r="527" spans="1:8" x14ac:dyDescent="0.25">
      <c r="A527">
        <v>36061</v>
      </c>
      <c r="B527" t="str">
        <f t="shared" si="42"/>
        <v>VilanovadeArousa_00</v>
      </c>
      <c r="C527" s="11" t="s">
        <v>31</v>
      </c>
      <c r="D527" s="1">
        <v>0</v>
      </c>
      <c r="E527" s="6">
        <v>0</v>
      </c>
      <c r="F527" s="2">
        <v>1.1666666666666667E-2</v>
      </c>
      <c r="G527" s="3">
        <v>0.17</v>
      </c>
      <c r="H527" s="10">
        <f t="shared" si="40"/>
        <v>0.17</v>
      </c>
    </row>
    <row r="528" spans="1:8" x14ac:dyDescent="0.25">
      <c r="A528">
        <f t="shared" ref="A528:A547" si="43">A527</f>
        <v>36061</v>
      </c>
      <c r="B528" t="str">
        <f t="shared" si="42"/>
        <v>VilanovadeArousa_01</v>
      </c>
      <c r="C528" s="11" t="s">
        <v>31</v>
      </c>
      <c r="D528" s="1">
        <v>1</v>
      </c>
      <c r="E528" s="6">
        <v>2.4</v>
      </c>
      <c r="F528" s="2">
        <v>0.13</v>
      </c>
      <c r="G528" s="3">
        <v>0.17</v>
      </c>
      <c r="H528" s="10">
        <f t="shared" si="40"/>
        <v>0.17</v>
      </c>
    </row>
    <row r="529" spans="1:8" x14ac:dyDescent="0.25">
      <c r="A529">
        <f t="shared" si="43"/>
        <v>36061</v>
      </c>
      <c r="B529" t="str">
        <f t="shared" si="42"/>
        <v>VilanovadeArousa_02</v>
      </c>
      <c r="C529" s="11" t="s">
        <v>31</v>
      </c>
      <c r="D529" s="1">
        <v>2</v>
      </c>
      <c r="E529" s="6">
        <v>2.4</v>
      </c>
      <c r="F529" s="2">
        <v>0.15</v>
      </c>
      <c r="G529" s="3">
        <v>0.17</v>
      </c>
      <c r="H529" s="10">
        <f t="shared" si="40"/>
        <v>0.17</v>
      </c>
    </row>
    <row r="530" spans="1:8" x14ac:dyDescent="0.25">
      <c r="A530">
        <f t="shared" si="43"/>
        <v>36061</v>
      </c>
      <c r="B530" t="str">
        <f t="shared" si="42"/>
        <v>VilanovadeArousa_03</v>
      </c>
      <c r="C530" s="11" t="s">
        <v>31</v>
      </c>
      <c r="D530" s="1">
        <v>3</v>
      </c>
      <c r="E530" s="6">
        <v>2.4</v>
      </c>
      <c r="F530" s="2">
        <v>0.16</v>
      </c>
      <c r="G530" s="3">
        <v>0.17</v>
      </c>
      <c r="H530" s="10">
        <f t="shared" si="40"/>
        <v>0.17</v>
      </c>
    </row>
    <row r="531" spans="1:8" x14ac:dyDescent="0.25">
      <c r="A531">
        <f t="shared" si="43"/>
        <v>36061</v>
      </c>
      <c r="B531" t="str">
        <f t="shared" si="42"/>
        <v>VilanovadeArousa_04</v>
      </c>
      <c r="C531" s="11" t="s">
        <v>31</v>
      </c>
      <c r="D531" s="1">
        <v>4</v>
      </c>
      <c r="E531" s="6">
        <v>2.4</v>
      </c>
      <c r="F531" s="2">
        <v>0.17</v>
      </c>
      <c r="G531" s="3">
        <v>0.17</v>
      </c>
      <c r="H531" s="10">
        <f t="shared" si="40"/>
        <v>0.17</v>
      </c>
    </row>
    <row r="532" spans="1:8" x14ac:dyDescent="0.25">
      <c r="A532">
        <f t="shared" si="43"/>
        <v>36061</v>
      </c>
      <c r="B532" t="str">
        <f t="shared" si="42"/>
        <v>VilanovadeArousa_05</v>
      </c>
      <c r="C532" s="11" t="s">
        <v>31</v>
      </c>
      <c r="D532" s="1">
        <v>5</v>
      </c>
      <c r="E532" s="6">
        <v>2.4</v>
      </c>
      <c r="F532" s="2">
        <v>0.17</v>
      </c>
      <c r="G532" s="3">
        <v>0.17</v>
      </c>
      <c r="H532" s="10">
        <f t="shared" si="40"/>
        <v>0.17</v>
      </c>
    </row>
    <row r="533" spans="1:8" x14ac:dyDescent="0.25">
      <c r="A533">
        <f t="shared" si="43"/>
        <v>36061</v>
      </c>
      <c r="B533" t="str">
        <f t="shared" si="42"/>
        <v>VilanovadeArousa_06</v>
      </c>
      <c r="C533" s="11" t="s">
        <v>31</v>
      </c>
      <c r="D533" s="1">
        <v>6</v>
      </c>
      <c r="E533" s="6">
        <v>2.1</v>
      </c>
      <c r="F533" s="2">
        <v>0.16</v>
      </c>
      <c r="G533" s="3">
        <v>0.17</v>
      </c>
      <c r="H533" s="10">
        <f t="shared" si="40"/>
        <v>0.17</v>
      </c>
    </row>
    <row r="534" spans="1:8" x14ac:dyDescent="0.25">
      <c r="A534">
        <f t="shared" si="43"/>
        <v>36061</v>
      </c>
      <c r="B534" t="str">
        <f t="shared" si="42"/>
        <v>VilanovadeArousa_07</v>
      </c>
      <c r="C534" s="11" t="s">
        <v>31</v>
      </c>
      <c r="D534" s="1">
        <v>7</v>
      </c>
      <c r="E534" s="6">
        <v>2.1</v>
      </c>
      <c r="F534" s="2">
        <v>0.12</v>
      </c>
      <c r="G534" s="3">
        <v>0.17</v>
      </c>
      <c r="H534" s="10">
        <f t="shared" si="40"/>
        <v>0.17</v>
      </c>
    </row>
    <row r="535" spans="1:8" x14ac:dyDescent="0.25">
      <c r="A535">
        <f t="shared" si="43"/>
        <v>36061</v>
      </c>
      <c r="B535" t="str">
        <f t="shared" si="42"/>
        <v>VilanovadeArousa_08</v>
      </c>
      <c r="C535" s="11" t="s">
        <v>31</v>
      </c>
      <c r="D535" s="1">
        <v>8</v>
      </c>
      <c r="E535" s="6">
        <v>2.1</v>
      </c>
      <c r="F535" s="2">
        <v>0.1</v>
      </c>
      <c r="G535" s="3">
        <v>0.17</v>
      </c>
      <c r="H535" s="10">
        <f t="shared" si="40"/>
        <v>0.17</v>
      </c>
    </row>
    <row r="536" spans="1:8" x14ac:dyDescent="0.25">
      <c r="A536">
        <f t="shared" si="43"/>
        <v>36061</v>
      </c>
      <c r="B536" t="str">
        <f t="shared" si="42"/>
        <v>VilanovadeArousa_09</v>
      </c>
      <c r="C536" s="11" t="s">
        <v>31</v>
      </c>
      <c r="D536" s="1">
        <v>9</v>
      </c>
      <c r="E536" s="6">
        <v>2.1</v>
      </c>
      <c r="F536" s="2">
        <v>0.09</v>
      </c>
      <c r="G536" s="3">
        <v>0.17</v>
      </c>
      <c r="H536" s="10">
        <f t="shared" si="40"/>
        <v>0.17</v>
      </c>
    </row>
    <row r="537" spans="1:8" x14ac:dyDescent="0.25">
      <c r="A537">
        <f t="shared" si="43"/>
        <v>36061</v>
      </c>
      <c r="B537" t="str">
        <f t="shared" si="42"/>
        <v>VilanovadeArousa_10</v>
      </c>
      <c r="C537" s="11" t="s">
        <v>31</v>
      </c>
      <c r="D537" s="1">
        <v>10</v>
      </c>
      <c r="E537" s="6">
        <v>2.1</v>
      </c>
      <c r="F537" s="2">
        <v>0.08</v>
      </c>
      <c r="G537" s="3">
        <v>0.17</v>
      </c>
      <c r="H537" s="10">
        <f t="shared" si="40"/>
        <v>0.17</v>
      </c>
    </row>
    <row r="538" spans="1:8" x14ac:dyDescent="0.25">
      <c r="A538">
        <f t="shared" si="43"/>
        <v>36061</v>
      </c>
      <c r="B538" t="str">
        <f t="shared" si="42"/>
        <v>VilanovadeArousa_11</v>
      </c>
      <c r="C538" s="11" t="s">
        <v>31</v>
      </c>
      <c r="D538" s="1">
        <v>11</v>
      </c>
      <c r="E538" s="6">
        <v>2.2000000000000002</v>
      </c>
      <c r="F538" s="2">
        <v>0.08</v>
      </c>
      <c r="G538" s="3">
        <v>0.17</v>
      </c>
      <c r="H538" s="10">
        <f t="shared" si="40"/>
        <v>0.17</v>
      </c>
    </row>
    <row r="539" spans="1:8" x14ac:dyDescent="0.25">
      <c r="A539">
        <f t="shared" si="43"/>
        <v>36061</v>
      </c>
      <c r="B539" t="str">
        <f t="shared" si="42"/>
        <v>VilanovadeArousa_12</v>
      </c>
      <c r="C539" s="11" t="s">
        <v>31</v>
      </c>
      <c r="D539" s="1">
        <v>12</v>
      </c>
      <c r="E539" s="6">
        <v>2.2000000000000002</v>
      </c>
      <c r="F539" s="2">
        <v>0.08</v>
      </c>
      <c r="G539" s="3">
        <v>0.17</v>
      </c>
      <c r="H539" s="10">
        <f t="shared" si="40"/>
        <v>0.17</v>
      </c>
    </row>
    <row r="540" spans="1:8" x14ac:dyDescent="0.25">
      <c r="A540">
        <f t="shared" si="43"/>
        <v>36061</v>
      </c>
      <c r="B540" t="str">
        <f t="shared" si="42"/>
        <v>VilanovadeArousa_13</v>
      </c>
      <c r="C540" s="11" t="s">
        <v>31</v>
      </c>
      <c r="D540" s="1">
        <v>13</v>
      </c>
      <c r="E540" s="6">
        <v>2.2000000000000002</v>
      </c>
      <c r="F540" s="2">
        <v>0.08</v>
      </c>
      <c r="G540" s="3">
        <v>0.17</v>
      </c>
      <c r="H540" s="10">
        <f t="shared" si="40"/>
        <v>0.17</v>
      </c>
    </row>
    <row r="541" spans="1:8" x14ac:dyDescent="0.25">
      <c r="A541">
        <f t="shared" si="43"/>
        <v>36061</v>
      </c>
      <c r="B541" t="str">
        <f t="shared" si="42"/>
        <v>VilanovadeArousa_14</v>
      </c>
      <c r="C541" s="11" t="s">
        <v>31</v>
      </c>
      <c r="D541" s="1">
        <v>14</v>
      </c>
      <c r="E541" s="6">
        <v>2.2000000000000002</v>
      </c>
      <c r="F541" s="2">
        <v>0.1</v>
      </c>
      <c r="G541" s="3">
        <v>0.17</v>
      </c>
      <c r="H541" s="10">
        <f t="shared" si="40"/>
        <v>0.17</v>
      </c>
    </row>
    <row r="542" spans="1:8" x14ac:dyDescent="0.25">
      <c r="A542">
        <f t="shared" si="43"/>
        <v>36061</v>
      </c>
      <c r="B542" t="str">
        <f t="shared" si="42"/>
        <v>VilanovadeArousa_15</v>
      </c>
      <c r="C542" s="11" t="s">
        <v>31</v>
      </c>
      <c r="D542" s="1">
        <v>15</v>
      </c>
      <c r="E542" s="6">
        <v>2.2000000000000002</v>
      </c>
      <c r="F542" s="2">
        <v>0.12</v>
      </c>
      <c r="G542" s="3">
        <v>0.17</v>
      </c>
      <c r="H542" s="10">
        <f t="shared" si="40"/>
        <v>0.17</v>
      </c>
    </row>
    <row r="543" spans="1:8" x14ac:dyDescent="0.25">
      <c r="A543">
        <f t="shared" si="43"/>
        <v>36061</v>
      </c>
      <c r="B543" t="str">
        <f t="shared" si="42"/>
        <v>VilanovadeArousa_16</v>
      </c>
      <c r="C543" s="11" t="s">
        <v>31</v>
      </c>
      <c r="D543" s="1">
        <v>16</v>
      </c>
      <c r="E543" s="6">
        <v>2.2999999999999998</v>
      </c>
      <c r="F543" s="2">
        <v>0.16</v>
      </c>
      <c r="G543" s="3">
        <v>0.17</v>
      </c>
      <c r="H543" s="10">
        <f t="shared" si="40"/>
        <v>0.17</v>
      </c>
    </row>
    <row r="544" spans="1:8" x14ac:dyDescent="0.25">
      <c r="A544">
        <f t="shared" si="43"/>
        <v>36061</v>
      </c>
      <c r="B544" t="str">
        <f t="shared" si="42"/>
        <v>VilanovadeArousa_17</v>
      </c>
      <c r="C544" s="11" t="s">
        <v>31</v>
      </c>
      <c r="D544" s="1">
        <v>17</v>
      </c>
      <c r="E544" s="6">
        <v>2.2999999999999998</v>
      </c>
      <c r="F544" s="2">
        <v>0.2</v>
      </c>
      <c r="G544" s="3">
        <v>0.17</v>
      </c>
      <c r="H544" s="10">
        <f t="shared" si="40"/>
        <v>0.17</v>
      </c>
    </row>
    <row r="545" spans="1:8" x14ac:dyDescent="0.25">
      <c r="A545">
        <f t="shared" si="43"/>
        <v>36061</v>
      </c>
      <c r="B545" t="str">
        <f t="shared" si="42"/>
        <v>VilanovadeArousa_18</v>
      </c>
      <c r="C545" s="11" t="s">
        <v>31</v>
      </c>
      <c r="D545" s="1">
        <v>18</v>
      </c>
      <c r="E545" s="6">
        <v>2.2999999999999998</v>
      </c>
      <c r="F545" s="2">
        <v>0.26</v>
      </c>
      <c r="G545" s="3">
        <v>0.17</v>
      </c>
      <c r="H545" s="10">
        <f t="shared" si="40"/>
        <v>0.17</v>
      </c>
    </row>
    <row r="546" spans="1:8" x14ac:dyDescent="0.25">
      <c r="A546">
        <f t="shared" si="43"/>
        <v>36061</v>
      </c>
      <c r="B546" t="str">
        <f t="shared" si="42"/>
        <v>VilanovadeArousa_19</v>
      </c>
      <c r="C546" s="11" t="s">
        <v>31</v>
      </c>
      <c r="D546" s="1">
        <v>19</v>
      </c>
      <c r="E546" s="6">
        <v>2.2999999999999998</v>
      </c>
      <c r="F546" s="2">
        <v>0.36</v>
      </c>
      <c r="G546" s="3">
        <v>0.17</v>
      </c>
      <c r="H546" s="10">
        <f t="shared" si="40"/>
        <v>0.17</v>
      </c>
    </row>
    <row r="547" spans="1:8" x14ac:dyDescent="0.25">
      <c r="A547">
        <f t="shared" si="43"/>
        <v>36061</v>
      </c>
      <c r="B547" t="str">
        <f t="shared" si="42"/>
        <v>VilanovadeArousa_20</v>
      </c>
      <c r="C547" s="11" t="s">
        <v>31</v>
      </c>
      <c r="D547" s="1">
        <v>20</v>
      </c>
      <c r="E547" s="6">
        <v>2.2999999999999998</v>
      </c>
      <c r="F547" s="2">
        <v>0.45</v>
      </c>
      <c r="G547" s="3">
        <v>0.17</v>
      </c>
      <c r="H547" s="10">
        <f t="shared" si="40"/>
        <v>0.17</v>
      </c>
    </row>
    <row r="548" spans="1:8" x14ac:dyDescent="0.25">
      <c r="A548">
        <v>36014</v>
      </c>
      <c r="B548" t="str">
        <f t="shared" si="42"/>
        <v>Crecente_00</v>
      </c>
      <c r="C548" s="11" t="s">
        <v>32</v>
      </c>
      <c r="D548" s="1">
        <v>0</v>
      </c>
      <c r="E548" s="6">
        <v>0</v>
      </c>
      <c r="F548" s="2">
        <v>1.1666666666666667E-2</v>
      </c>
      <c r="G548" s="3"/>
      <c r="H548" s="10">
        <f t="shared" si="40"/>
        <v>0.3</v>
      </c>
    </row>
    <row r="549" spans="1:8" x14ac:dyDescent="0.25">
      <c r="A549">
        <f t="shared" ref="A549:A568" si="44">A548</f>
        <v>36014</v>
      </c>
      <c r="B549" t="str">
        <f t="shared" si="42"/>
        <v>Crecente_01</v>
      </c>
      <c r="C549" s="11" t="s">
        <v>32</v>
      </c>
      <c r="D549" s="1">
        <v>1</v>
      </c>
      <c r="E549" s="6"/>
      <c r="F549" s="2">
        <v>0.13</v>
      </c>
      <c r="G549" s="3"/>
      <c r="H549" s="10">
        <f t="shared" si="40"/>
        <v>0.3</v>
      </c>
    </row>
    <row r="550" spans="1:8" x14ac:dyDescent="0.25">
      <c r="A550">
        <f t="shared" si="44"/>
        <v>36014</v>
      </c>
      <c r="B550" t="str">
        <f t="shared" si="42"/>
        <v>Crecente_02</v>
      </c>
      <c r="C550" s="11" t="s">
        <v>32</v>
      </c>
      <c r="D550" s="1">
        <v>2</v>
      </c>
      <c r="E550" s="6"/>
      <c r="F550" s="2">
        <v>0.15</v>
      </c>
      <c r="G550" s="3"/>
      <c r="H550" s="10">
        <f t="shared" si="40"/>
        <v>0.3</v>
      </c>
    </row>
    <row r="551" spans="1:8" x14ac:dyDescent="0.25">
      <c r="A551">
        <f t="shared" si="44"/>
        <v>36014</v>
      </c>
      <c r="B551" t="str">
        <f t="shared" si="42"/>
        <v>Crecente_03</v>
      </c>
      <c r="C551" s="11" t="s">
        <v>32</v>
      </c>
      <c r="D551" s="1">
        <v>3</v>
      </c>
      <c r="E551" s="6"/>
      <c r="F551" s="2">
        <v>0.16</v>
      </c>
      <c r="G551" s="3"/>
      <c r="H551" s="10">
        <f t="shared" si="40"/>
        <v>0.3</v>
      </c>
    </row>
    <row r="552" spans="1:8" x14ac:dyDescent="0.25">
      <c r="A552">
        <f t="shared" si="44"/>
        <v>36014</v>
      </c>
      <c r="B552" t="str">
        <f t="shared" si="42"/>
        <v>Crecente_04</v>
      </c>
      <c r="C552" s="11" t="s">
        <v>32</v>
      </c>
      <c r="D552" s="1">
        <v>4</v>
      </c>
      <c r="E552" s="6"/>
      <c r="F552" s="2">
        <v>0.17</v>
      </c>
      <c r="G552" s="3"/>
      <c r="H552" s="10">
        <f t="shared" si="40"/>
        <v>0.3</v>
      </c>
    </row>
    <row r="553" spans="1:8" x14ac:dyDescent="0.25">
      <c r="A553">
        <f t="shared" si="44"/>
        <v>36014</v>
      </c>
      <c r="B553" t="str">
        <f t="shared" si="42"/>
        <v>Crecente_05</v>
      </c>
      <c r="C553" s="11" t="s">
        <v>32</v>
      </c>
      <c r="D553" s="1">
        <v>5</v>
      </c>
      <c r="E553" s="6"/>
      <c r="F553" s="2">
        <v>0.17</v>
      </c>
      <c r="G553" s="3"/>
      <c r="H553" s="10">
        <f t="shared" si="40"/>
        <v>0.3</v>
      </c>
    </row>
    <row r="554" spans="1:8" x14ac:dyDescent="0.25">
      <c r="A554">
        <f t="shared" si="44"/>
        <v>36014</v>
      </c>
      <c r="B554" t="str">
        <f t="shared" si="42"/>
        <v>Crecente_06</v>
      </c>
      <c r="C554" s="11" t="s">
        <v>32</v>
      </c>
      <c r="D554" s="1">
        <v>6</v>
      </c>
      <c r="E554" s="6"/>
      <c r="F554" s="2">
        <v>0.16</v>
      </c>
      <c r="G554" s="3"/>
      <c r="H554" s="10">
        <f t="shared" si="40"/>
        <v>0.3</v>
      </c>
    </row>
    <row r="555" spans="1:8" x14ac:dyDescent="0.25">
      <c r="A555">
        <f t="shared" si="44"/>
        <v>36014</v>
      </c>
      <c r="B555" t="str">
        <f t="shared" si="42"/>
        <v>Crecente_07</v>
      </c>
      <c r="C555" s="11" t="s">
        <v>32</v>
      </c>
      <c r="D555" s="1">
        <v>7</v>
      </c>
      <c r="E555" s="6"/>
      <c r="F555" s="2">
        <v>0.12</v>
      </c>
      <c r="G555" s="3"/>
      <c r="H555" s="10">
        <f t="shared" si="40"/>
        <v>0.3</v>
      </c>
    </row>
    <row r="556" spans="1:8" x14ac:dyDescent="0.25">
      <c r="A556">
        <f t="shared" si="44"/>
        <v>36014</v>
      </c>
      <c r="B556" t="str">
        <f t="shared" si="42"/>
        <v>Crecente_08</v>
      </c>
      <c r="C556" s="11" t="s">
        <v>32</v>
      </c>
      <c r="D556" s="1">
        <v>8</v>
      </c>
      <c r="E556" s="6"/>
      <c r="F556" s="2">
        <v>0.1</v>
      </c>
      <c r="G556" s="3"/>
      <c r="H556" s="10">
        <f t="shared" si="40"/>
        <v>0.3</v>
      </c>
    </row>
    <row r="557" spans="1:8" x14ac:dyDescent="0.25">
      <c r="A557">
        <f t="shared" si="44"/>
        <v>36014</v>
      </c>
      <c r="B557" t="str">
        <f t="shared" si="42"/>
        <v>Crecente_09</v>
      </c>
      <c r="C557" s="11" t="s">
        <v>32</v>
      </c>
      <c r="D557" s="1">
        <v>9</v>
      </c>
      <c r="E557" s="6"/>
      <c r="F557" s="2">
        <v>0.09</v>
      </c>
      <c r="G557" s="3"/>
      <c r="H557" s="10">
        <f t="shared" si="40"/>
        <v>0.3</v>
      </c>
    </row>
    <row r="558" spans="1:8" x14ac:dyDescent="0.25">
      <c r="A558">
        <f t="shared" si="44"/>
        <v>36014</v>
      </c>
      <c r="B558" t="str">
        <f t="shared" si="42"/>
        <v>Crecente_10</v>
      </c>
      <c r="C558" s="11" t="s">
        <v>32</v>
      </c>
      <c r="D558" s="1">
        <v>10</v>
      </c>
      <c r="E558" s="6"/>
      <c r="F558" s="2">
        <v>0.08</v>
      </c>
      <c r="G558" s="3"/>
      <c r="H558" s="10">
        <f t="shared" ref="H558:H568" si="45">IF(G558=0,0.3,G558)</f>
        <v>0.3</v>
      </c>
    </row>
    <row r="559" spans="1:8" x14ac:dyDescent="0.25">
      <c r="A559">
        <f t="shared" si="44"/>
        <v>36014</v>
      </c>
      <c r="B559" t="str">
        <f t="shared" si="42"/>
        <v>Crecente_11</v>
      </c>
      <c r="C559" s="11" t="s">
        <v>32</v>
      </c>
      <c r="D559" s="1">
        <v>11</v>
      </c>
      <c r="E559" s="6"/>
      <c r="F559" s="2">
        <v>0.08</v>
      </c>
      <c r="G559" s="3"/>
      <c r="H559" s="10">
        <f t="shared" si="45"/>
        <v>0.3</v>
      </c>
    </row>
    <row r="560" spans="1:8" x14ac:dyDescent="0.25">
      <c r="A560">
        <f t="shared" si="44"/>
        <v>36014</v>
      </c>
      <c r="B560" t="str">
        <f t="shared" si="42"/>
        <v>Crecente_12</v>
      </c>
      <c r="C560" s="11" t="s">
        <v>32</v>
      </c>
      <c r="D560" s="1">
        <v>12</v>
      </c>
      <c r="E560" s="6"/>
      <c r="F560" s="2">
        <v>0.08</v>
      </c>
      <c r="G560" s="3"/>
      <c r="H560" s="10">
        <f t="shared" si="45"/>
        <v>0.3</v>
      </c>
    </row>
    <row r="561" spans="1:8" x14ac:dyDescent="0.25">
      <c r="A561">
        <f t="shared" si="44"/>
        <v>36014</v>
      </c>
      <c r="B561" t="str">
        <f t="shared" si="42"/>
        <v>Crecente_13</v>
      </c>
      <c r="C561" s="11" t="s">
        <v>32</v>
      </c>
      <c r="D561" s="1">
        <v>13</v>
      </c>
      <c r="E561" s="6"/>
      <c r="F561" s="2">
        <v>0.08</v>
      </c>
      <c r="G561" s="3"/>
      <c r="H561" s="10">
        <f t="shared" si="45"/>
        <v>0.3</v>
      </c>
    </row>
    <row r="562" spans="1:8" x14ac:dyDescent="0.25">
      <c r="A562">
        <f t="shared" si="44"/>
        <v>36014</v>
      </c>
      <c r="B562" t="str">
        <f t="shared" si="42"/>
        <v>Crecente_14</v>
      </c>
      <c r="C562" s="11" t="s">
        <v>32</v>
      </c>
      <c r="D562" s="1">
        <v>14</v>
      </c>
      <c r="E562" s="6"/>
      <c r="F562" s="2">
        <v>0.1</v>
      </c>
      <c r="G562" s="3"/>
      <c r="H562" s="10">
        <f t="shared" si="45"/>
        <v>0.3</v>
      </c>
    </row>
    <row r="563" spans="1:8" x14ac:dyDescent="0.25">
      <c r="A563">
        <f t="shared" si="44"/>
        <v>36014</v>
      </c>
      <c r="B563" t="str">
        <f t="shared" si="42"/>
        <v>Crecente_15</v>
      </c>
      <c r="C563" s="11" t="s">
        <v>32</v>
      </c>
      <c r="D563" s="1">
        <v>15</v>
      </c>
      <c r="E563" s="6"/>
      <c r="F563" s="2">
        <v>0.12</v>
      </c>
      <c r="G563" s="3"/>
      <c r="H563" s="10">
        <f t="shared" si="45"/>
        <v>0.3</v>
      </c>
    </row>
    <row r="564" spans="1:8" x14ac:dyDescent="0.25">
      <c r="A564">
        <f t="shared" si="44"/>
        <v>36014</v>
      </c>
      <c r="B564" t="str">
        <f t="shared" si="42"/>
        <v>Crecente_16</v>
      </c>
      <c r="C564" s="11" t="s">
        <v>32</v>
      </c>
      <c r="D564" s="1">
        <v>16</v>
      </c>
      <c r="E564" s="6"/>
      <c r="F564" s="2">
        <v>0.16</v>
      </c>
      <c r="G564" s="3"/>
      <c r="H564" s="10">
        <f t="shared" si="45"/>
        <v>0.3</v>
      </c>
    </row>
    <row r="565" spans="1:8" x14ac:dyDescent="0.25">
      <c r="A565">
        <f t="shared" si="44"/>
        <v>36014</v>
      </c>
      <c r="B565" t="str">
        <f t="shared" si="42"/>
        <v>Crecente_17</v>
      </c>
      <c r="C565" s="11" t="s">
        <v>32</v>
      </c>
      <c r="D565" s="1">
        <v>17</v>
      </c>
      <c r="E565" s="6"/>
      <c r="F565" s="2">
        <v>0.2</v>
      </c>
      <c r="G565" s="3"/>
      <c r="H565" s="10">
        <f t="shared" si="45"/>
        <v>0.3</v>
      </c>
    </row>
    <row r="566" spans="1:8" x14ac:dyDescent="0.25">
      <c r="A566">
        <f t="shared" si="44"/>
        <v>36014</v>
      </c>
      <c r="B566" t="str">
        <f t="shared" si="42"/>
        <v>Crecente_18</v>
      </c>
      <c r="C566" s="11" t="s">
        <v>32</v>
      </c>
      <c r="D566" s="1">
        <v>18</v>
      </c>
      <c r="E566" s="6"/>
      <c r="F566" s="2">
        <v>0.26</v>
      </c>
      <c r="G566" s="3"/>
      <c r="H566" s="10">
        <f t="shared" si="45"/>
        <v>0.3</v>
      </c>
    </row>
    <row r="567" spans="1:8" x14ac:dyDescent="0.25">
      <c r="A567">
        <f t="shared" si="44"/>
        <v>36014</v>
      </c>
      <c r="B567" t="str">
        <f t="shared" si="42"/>
        <v>Crecente_19</v>
      </c>
      <c r="C567" s="11" t="s">
        <v>32</v>
      </c>
      <c r="D567" s="1">
        <v>19</v>
      </c>
      <c r="E567" s="6"/>
      <c r="F567" s="2">
        <v>0.36</v>
      </c>
      <c r="G567" s="3"/>
      <c r="H567" s="10">
        <f t="shared" si="45"/>
        <v>0.3</v>
      </c>
    </row>
    <row r="568" spans="1:8" x14ac:dyDescent="0.25">
      <c r="A568">
        <f t="shared" si="44"/>
        <v>36014</v>
      </c>
      <c r="B568" t="str">
        <f t="shared" si="42"/>
        <v>Crecente_20</v>
      </c>
      <c r="C568" s="11" t="s">
        <v>32</v>
      </c>
      <c r="D568" s="1">
        <v>20</v>
      </c>
      <c r="E568" s="6"/>
      <c r="F568" s="2">
        <v>0.45</v>
      </c>
      <c r="G568" s="3"/>
      <c r="H568" s="10">
        <f t="shared" si="45"/>
        <v>0.3</v>
      </c>
    </row>
  </sheetData>
  <sheetProtection algorithmName="SHA-512" hashValue="iuwGxwYKxhBpD+SS64XK/2V8GrWABoapU0afUpx8ZhouymFZvIIfks9Be0cKSV7K/ITX9gphZ8aI+UUnoJ8crw==" saltValue="Fq8vGAh3E+NmtUdhVhjPPw==" spinCount="100000" sheet="1" objects="1" scenarios="1" selectLockedCells="1" selectUnlockedCells="1"/>
  <autoFilter ref="C1:H568"/>
  <sortState ref="L2:L28">
    <sortCondition ref="L2"/>
  </sortState>
  <customSheetViews>
    <customSheetView guid="{AFE54ADF-62A4-4840-AA92-13ACB946BB86}" showAutoFilter="1">
      <selection activeCell="D11" sqref="D11"/>
      <pageMargins left="0.7" right="0.7" top="0.75" bottom="0.75" header="0.3" footer="0.3"/>
      <autoFilter ref="A1:F568"/>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Simulador</vt:lpstr>
      <vt:lpstr>Sistema de tablas</vt:lpstr>
      <vt:lpstr>Base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Barreiro Tosar</dc:creator>
  <cp:lastModifiedBy>Angel Manuel Prado Bueno</cp:lastModifiedBy>
  <cp:lastPrinted>2021-11-25T09:18:50Z</cp:lastPrinted>
  <dcterms:created xsi:type="dcterms:W3CDTF">2015-06-05T18:19:34Z</dcterms:created>
  <dcterms:modified xsi:type="dcterms:W3CDTF">2021-11-26T08:18:52Z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35918b4f-01b7-46d5-9b1e-baaeb3b6875d</vt:lpwstr>
  </property>
</Properties>
</file>